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055" windowHeight="11955"/>
  </bookViews>
  <sheets>
    <sheet name="рф оо" sheetId="1" r:id="rId1"/>
    <sheet name="рф зо" sheetId="2" r:id="rId2"/>
    <sheet name="рся" sheetId="3" r:id="rId3"/>
    <sheet name="спо" sheetId="4" r:id="rId4"/>
    <sheet name="Лист1" sheetId="5" r:id="rId5"/>
  </sheets>
  <definedNames>
    <definedName name="_xlnm._FilterDatabase" localSheetId="0" hidden="1">'рф оо'!$A$3:$T$124</definedName>
  </definedNames>
  <calcPr calcId="124519"/>
</workbook>
</file>

<file path=xl/calcChain.xml><?xml version="1.0" encoding="utf-8"?>
<calcChain xmlns="http://schemas.openxmlformats.org/spreadsheetml/2006/main">
  <c r="Q124" i="1"/>
  <c r="O124"/>
  <c r="N124"/>
  <c r="L124"/>
  <c r="K124"/>
  <c r="I124"/>
  <c r="H124"/>
  <c r="F124"/>
  <c r="C124"/>
  <c r="I10" l="1"/>
  <c r="K77"/>
  <c r="C10"/>
  <c r="F10"/>
  <c r="E5" i="4"/>
  <c r="E6"/>
  <c r="E7"/>
  <c r="E8"/>
  <c r="E9"/>
  <c r="E10"/>
  <c r="E11"/>
  <c r="E4"/>
  <c r="D5"/>
  <c r="D6"/>
  <c r="D7"/>
  <c r="D8"/>
  <c r="D9"/>
  <c r="D10"/>
  <c r="D11"/>
  <c r="D4"/>
  <c r="H5"/>
  <c r="H6"/>
  <c r="H7"/>
  <c r="H8"/>
  <c r="H9"/>
  <c r="H10"/>
  <c r="H11"/>
  <c r="H4"/>
  <c r="G11"/>
  <c r="K11" l="1"/>
  <c r="J11"/>
  <c r="K5"/>
  <c r="K6"/>
  <c r="K7"/>
  <c r="K8"/>
  <c r="K9"/>
  <c r="K10"/>
  <c r="K4"/>
  <c r="E5" i="3" l="1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4"/>
  <c r="P75"/>
  <c r="G21" i="2"/>
  <c r="F21"/>
  <c r="C21"/>
  <c r="D21"/>
  <c r="T21"/>
  <c r="S21"/>
  <c r="R21"/>
  <c r="E5" l="1"/>
  <c r="E6"/>
  <c r="E7"/>
  <c r="E8"/>
  <c r="E9"/>
  <c r="E10"/>
  <c r="E11"/>
  <c r="E12"/>
  <c r="E13"/>
  <c r="E14"/>
  <c r="E15"/>
  <c r="E16"/>
  <c r="E17"/>
  <c r="E18"/>
  <c r="E19"/>
  <c r="E20"/>
  <c r="E4"/>
  <c r="T5"/>
  <c r="T6"/>
  <c r="T7"/>
  <c r="T8"/>
  <c r="T9"/>
  <c r="T10"/>
  <c r="T11"/>
  <c r="T12"/>
  <c r="T13"/>
  <c r="T14"/>
  <c r="T15"/>
  <c r="T16"/>
  <c r="T17"/>
  <c r="T19"/>
  <c r="T20"/>
  <c r="T4"/>
  <c r="Q5"/>
  <c r="Q6"/>
  <c r="Q7"/>
  <c r="Q8"/>
  <c r="Q9"/>
  <c r="Q10"/>
  <c r="Q11"/>
  <c r="Q12"/>
  <c r="Q13"/>
  <c r="Q14"/>
  <c r="Q15"/>
  <c r="Q16"/>
  <c r="Q17"/>
  <c r="Q18"/>
  <c r="Q19"/>
  <c r="Q20"/>
  <c r="Q4"/>
  <c r="N5"/>
  <c r="N6"/>
  <c r="N7"/>
  <c r="N8"/>
  <c r="N9"/>
  <c r="N10"/>
  <c r="N11"/>
  <c r="N12"/>
  <c r="N13"/>
  <c r="N14"/>
  <c r="N15"/>
  <c r="N16"/>
  <c r="N17"/>
  <c r="N18"/>
  <c r="N19"/>
  <c r="N20"/>
  <c r="N4"/>
  <c r="K5"/>
  <c r="K6"/>
  <c r="K7"/>
  <c r="K8"/>
  <c r="K9"/>
  <c r="K10"/>
  <c r="K11"/>
  <c r="K12"/>
  <c r="K13"/>
  <c r="K14"/>
  <c r="K15"/>
  <c r="K16"/>
  <c r="K17"/>
  <c r="K18"/>
  <c r="K19"/>
  <c r="K20"/>
  <c r="K4"/>
  <c r="H5"/>
  <c r="H6"/>
  <c r="H7"/>
  <c r="H8"/>
  <c r="H9"/>
  <c r="H10"/>
  <c r="H11"/>
  <c r="H12"/>
  <c r="H13"/>
  <c r="H14"/>
  <c r="H15"/>
  <c r="H16"/>
  <c r="H17"/>
  <c r="H18"/>
  <c r="H19"/>
  <c r="H20"/>
  <c r="H4"/>
  <c r="D5"/>
  <c r="D6"/>
  <c r="D7"/>
  <c r="D8"/>
  <c r="D9"/>
  <c r="D10"/>
  <c r="D11"/>
  <c r="D12"/>
  <c r="D13"/>
  <c r="D14"/>
  <c r="D15"/>
  <c r="D16"/>
  <c r="D17"/>
  <c r="D18"/>
  <c r="D19"/>
  <c r="D20"/>
  <c r="D4"/>
  <c r="C103" i="1"/>
  <c r="C104"/>
  <c r="C105"/>
  <c r="C106"/>
  <c r="C107"/>
  <c r="C108"/>
  <c r="C109"/>
  <c r="C110"/>
  <c r="C102"/>
  <c r="T5"/>
  <c r="T6"/>
  <c r="T7"/>
  <c r="T8"/>
  <c r="T9"/>
  <c r="T10"/>
  <c r="T11"/>
  <c r="T12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4"/>
  <c r="Q5"/>
  <c r="Q6"/>
  <c r="Q8"/>
  <c r="Q9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4"/>
  <c r="N5"/>
  <c r="N6"/>
  <c r="N7"/>
  <c r="N8"/>
  <c r="N9"/>
  <c r="N10"/>
  <c r="N11"/>
  <c r="N12"/>
  <c r="N13"/>
  <c r="N14"/>
  <c r="N15"/>
  <c r="N16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4"/>
  <c r="K5"/>
  <c r="K6"/>
  <c r="K7"/>
  <c r="K8"/>
  <c r="K9"/>
  <c r="K10"/>
  <c r="K11"/>
  <c r="K12"/>
  <c r="K13"/>
  <c r="K14"/>
  <c r="K15"/>
  <c r="K16"/>
  <c r="K18"/>
  <c r="K19"/>
  <c r="K20"/>
  <c r="K21"/>
  <c r="K22"/>
  <c r="K23"/>
  <c r="K24"/>
  <c r="K25"/>
  <c r="K27"/>
  <c r="K28"/>
  <c r="K29"/>
  <c r="K30"/>
  <c r="K31"/>
  <c r="K32"/>
  <c r="K33"/>
  <c r="K34"/>
  <c r="K35"/>
  <c r="K36"/>
  <c r="K37"/>
  <c r="K38"/>
  <c r="K39"/>
  <c r="K40"/>
  <c r="K41"/>
  <c r="K42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2"/>
  <c r="K103"/>
  <c r="K104"/>
  <c r="K105"/>
  <c r="K106"/>
  <c r="K107"/>
  <c r="K108"/>
  <c r="K109"/>
  <c r="K111"/>
  <c r="K112"/>
  <c r="K113"/>
  <c r="K114"/>
  <c r="K115"/>
  <c r="K116"/>
  <c r="K117"/>
  <c r="K118"/>
  <c r="K119"/>
  <c r="K120"/>
  <c r="K121"/>
  <c r="K122"/>
  <c r="K123"/>
  <c r="K4"/>
  <c r="H5"/>
  <c r="H6"/>
  <c r="H7"/>
  <c r="H8"/>
  <c r="H9"/>
  <c r="H10"/>
  <c r="H11"/>
  <c r="H12"/>
  <c r="H13"/>
  <c r="H14"/>
  <c r="H15"/>
  <c r="H16"/>
  <c r="H18"/>
  <c r="H19"/>
  <c r="H20"/>
  <c r="H21"/>
  <c r="H22"/>
  <c r="H23"/>
  <c r="H24"/>
  <c r="H25"/>
  <c r="H27"/>
  <c r="H28"/>
  <c r="H29"/>
  <c r="H30"/>
  <c r="H31"/>
  <c r="H32"/>
  <c r="H33"/>
  <c r="H34"/>
  <c r="H35"/>
  <c r="H36"/>
  <c r="H37"/>
  <c r="H38"/>
  <c r="H39"/>
  <c r="H40"/>
  <c r="H41"/>
  <c r="H42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8"/>
  <c r="H79"/>
  <c r="H80"/>
  <c r="H81"/>
  <c r="H82"/>
  <c r="H83"/>
  <c r="H85"/>
  <c r="H86"/>
  <c r="H87"/>
  <c r="H88"/>
  <c r="H89"/>
  <c r="H91"/>
  <c r="H92"/>
  <c r="H93"/>
  <c r="H95"/>
  <c r="H96"/>
  <c r="H97"/>
  <c r="H98"/>
  <c r="H99"/>
  <c r="H100"/>
  <c r="H102"/>
  <c r="H103"/>
  <c r="H104"/>
  <c r="H105"/>
  <c r="H106"/>
  <c r="H107"/>
  <c r="H108"/>
  <c r="H109"/>
  <c r="H111"/>
  <c r="H112"/>
  <c r="H113"/>
  <c r="H114"/>
  <c r="H115"/>
  <c r="H116"/>
  <c r="H117"/>
  <c r="H118"/>
  <c r="H119"/>
  <c r="H120"/>
  <c r="H121"/>
  <c r="H122"/>
  <c r="H123"/>
  <c r="H4"/>
  <c r="D5"/>
  <c r="E5" s="1"/>
  <c r="D6"/>
  <c r="E6" s="1"/>
  <c r="D7"/>
  <c r="E7" s="1"/>
  <c r="D8"/>
  <c r="E8" s="1"/>
  <c r="D9"/>
  <c r="E9" s="1"/>
  <c r="D10"/>
  <c r="E10" s="1"/>
  <c r="D11"/>
  <c r="E11" s="1"/>
  <c r="D12"/>
  <c r="E12" s="1"/>
  <c r="D14"/>
  <c r="E14" s="1"/>
  <c r="D15"/>
  <c r="E15" s="1"/>
  <c r="D16"/>
  <c r="E16" s="1"/>
  <c r="D18"/>
  <c r="E18" s="1"/>
  <c r="D19"/>
  <c r="E19" s="1"/>
  <c r="D20"/>
  <c r="E20" s="1"/>
  <c r="D21"/>
  <c r="E21" s="1"/>
  <c r="D22"/>
  <c r="E22" s="1"/>
  <c r="D23"/>
  <c r="E23" s="1"/>
  <c r="D24"/>
  <c r="E24" s="1"/>
  <c r="D25"/>
  <c r="E25" s="1"/>
  <c r="D27"/>
  <c r="E27" s="1"/>
  <c r="D28"/>
  <c r="E28" s="1"/>
  <c r="D29"/>
  <c r="E29" s="1"/>
  <c r="D30"/>
  <c r="E30" s="1"/>
  <c r="D31"/>
  <c r="E31" s="1"/>
  <c r="D32"/>
  <c r="E32" s="1"/>
  <c r="D33"/>
  <c r="D34"/>
  <c r="E34" s="1"/>
  <c r="D35"/>
  <c r="E35" s="1"/>
  <c r="D36"/>
  <c r="E36" s="1"/>
  <c r="D37"/>
  <c r="E37" s="1"/>
  <c r="D38"/>
  <c r="E38" s="1"/>
  <c r="D39"/>
  <c r="E39" s="1"/>
  <c r="D40"/>
  <c r="E40" s="1"/>
  <c r="D41"/>
  <c r="E41" s="1"/>
  <c r="D42"/>
  <c r="E42" s="1"/>
  <c r="D44"/>
  <c r="E44" s="1"/>
  <c r="D45"/>
  <c r="E45" s="1"/>
  <c r="D46"/>
  <c r="E46" s="1"/>
  <c r="D47"/>
  <c r="E47" s="1"/>
  <c r="D48"/>
  <c r="E48" s="1"/>
  <c r="D49"/>
  <c r="E49" s="1"/>
  <c r="D50"/>
  <c r="E50" s="1"/>
  <c r="D51"/>
  <c r="E51" s="1"/>
  <c r="D52"/>
  <c r="E52" s="1"/>
  <c r="D53"/>
  <c r="E53" s="1"/>
  <c r="D54"/>
  <c r="E54" s="1"/>
  <c r="D55"/>
  <c r="E55" s="1"/>
  <c r="D56"/>
  <c r="E56" s="1"/>
  <c r="D57"/>
  <c r="E57" s="1"/>
  <c r="D58"/>
  <c r="E58" s="1"/>
  <c r="D59"/>
  <c r="E59" s="1"/>
  <c r="D60"/>
  <c r="E60" s="1"/>
  <c r="D61"/>
  <c r="E61" s="1"/>
  <c r="D62"/>
  <c r="E62" s="1"/>
  <c r="D63"/>
  <c r="E63" s="1"/>
  <c r="D64"/>
  <c r="E64" s="1"/>
  <c r="D65"/>
  <c r="E65" s="1"/>
  <c r="D66"/>
  <c r="E66" s="1"/>
  <c r="D67"/>
  <c r="E67" s="1"/>
  <c r="D68"/>
  <c r="E68" s="1"/>
  <c r="D69"/>
  <c r="E69" s="1"/>
  <c r="D70"/>
  <c r="E70" s="1"/>
  <c r="D71"/>
  <c r="E71" s="1"/>
  <c r="D72"/>
  <c r="E72" s="1"/>
  <c r="D73"/>
  <c r="E73" s="1"/>
  <c r="D74"/>
  <c r="E74" s="1"/>
  <c r="D75"/>
  <c r="E75" s="1"/>
  <c r="D76"/>
  <c r="E76" s="1"/>
  <c r="D78"/>
  <c r="E78" s="1"/>
  <c r="D79"/>
  <c r="E79" s="1"/>
  <c r="D80"/>
  <c r="E80" s="1"/>
  <c r="D81"/>
  <c r="E81" s="1"/>
  <c r="D82"/>
  <c r="E82" s="1"/>
  <c r="D83"/>
  <c r="E83" s="1"/>
  <c r="D85"/>
  <c r="E85" s="1"/>
  <c r="D86"/>
  <c r="E86" s="1"/>
  <c r="D87"/>
  <c r="E87" s="1"/>
  <c r="D88"/>
  <c r="E88" s="1"/>
  <c r="D89"/>
  <c r="E89" s="1"/>
  <c r="D91"/>
  <c r="E91" s="1"/>
  <c r="D92"/>
  <c r="E92" s="1"/>
  <c r="D93"/>
  <c r="E93" s="1"/>
  <c r="D95"/>
  <c r="E95" s="1"/>
  <c r="D96"/>
  <c r="E96" s="1"/>
  <c r="D97"/>
  <c r="E97" s="1"/>
  <c r="D98"/>
  <c r="E98" s="1"/>
  <c r="D99"/>
  <c r="E99" s="1"/>
  <c r="D100"/>
  <c r="E100" s="1"/>
  <c r="D102"/>
  <c r="D103"/>
  <c r="E103" s="1"/>
  <c r="D104"/>
  <c r="E104" s="1"/>
  <c r="D105"/>
  <c r="E105" s="1"/>
  <c r="D106"/>
  <c r="E106" s="1"/>
  <c r="D107"/>
  <c r="E107" s="1"/>
  <c r="D108"/>
  <c r="E108" s="1"/>
  <c r="D109"/>
  <c r="E109" s="1"/>
  <c r="D110"/>
  <c r="D111"/>
  <c r="E111" s="1"/>
  <c r="D112"/>
  <c r="E112" s="1"/>
  <c r="D113"/>
  <c r="E113" s="1"/>
  <c r="D114"/>
  <c r="E114" s="1"/>
  <c r="D115"/>
  <c r="E115" s="1"/>
  <c r="D116"/>
  <c r="E116" s="1"/>
  <c r="D117"/>
  <c r="E117" s="1"/>
  <c r="D118"/>
  <c r="E118" s="1"/>
  <c r="D119"/>
  <c r="E119" s="1"/>
  <c r="D120"/>
  <c r="E120" s="1"/>
  <c r="D121"/>
  <c r="E121" s="1"/>
  <c r="D122"/>
  <c r="E122" s="1"/>
  <c r="D123"/>
  <c r="D4"/>
  <c r="E4" s="1"/>
  <c r="S84"/>
  <c r="T84" s="1"/>
  <c r="E123" l="1"/>
  <c r="E102"/>
  <c r="E33"/>
  <c r="D124" l="1"/>
</calcChain>
</file>

<file path=xl/sharedStrings.xml><?xml version="1.0" encoding="utf-8"?>
<sst xmlns="http://schemas.openxmlformats.org/spreadsheetml/2006/main" count="423" uniqueCount="196">
  <si>
    <t>2 Курc</t>
  </si>
  <si>
    <t>3 Курc</t>
  </si>
  <si>
    <t>4 Курc</t>
  </si>
  <si>
    <t>5 Курc</t>
  </si>
  <si>
    <t>6 Курc</t>
  </si>
  <si>
    <t>АДФ</t>
  </si>
  <si>
    <t>ГИ</t>
  </si>
  <si>
    <t>ГРФ</t>
  </si>
  <si>
    <t>ИЕН</t>
  </si>
  <si>
    <t>ИЗФиР</t>
  </si>
  <si>
    <t>ИМИ</t>
  </si>
  <si>
    <t>ИП</t>
  </si>
  <si>
    <t>ИТИ</t>
  </si>
  <si>
    <t>ИФ</t>
  </si>
  <si>
    <t>ИФКиС</t>
  </si>
  <si>
    <t>ИЯиКН СВ РФ</t>
  </si>
  <si>
    <t>МИ</t>
  </si>
  <si>
    <t>ПИ</t>
  </si>
  <si>
    <t>ТИ</t>
  </si>
  <si>
    <t>ФЛФ</t>
  </si>
  <si>
    <t>ФТИ</t>
  </si>
  <si>
    <t>ФЭИ</t>
  </si>
  <si>
    <t>ЮФ</t>
  </si>
  <si>
    <t>Итого</t>
  </si>
  <si>
    <t xml:space="preserve">Код </t>
  </si>
  <si>
    <t>Специальность/Направление/УЧП</t>
  </si>
  <si>
    <t>Всего</t>
  </si>
  <si>
    <t>Контингент, обучающихся за счет федерального бюджета</t>
  </si>
  <si>
    <t>Контрольные цифры приема с 2011 по 2015гг.</t>
  </si>
  <si>
    <t>Количество вакантных бюджетных мест</t>
  </si>
  <si>
    <t>Контрольные цифры приема 2015г.</t>
  </si>
  <si>
    <t>Контрольные цифры приема 2014г.</t>
  </si>
  <si>
    <t>Контрольные цифры приема 2013г.</t>
  </si>
  <si>
    <t>Контрольные цифры приема 2012г.</t>
  </si>
  <si>
    <t>Контрольные цифры приема 2011г.</t>
  </si>
  <si>
    <t>Количество вакантных бюджетных мест в СВФУ (РФ) на 19.09.2016г. Очная форма обучения</t>
  </si>
  <si>
    <t xml:space="preserve"> Строительство</t>
  </si>
  <si>
    <t>Строительство, эксплуатация, восстановление и техническое прикрытие автомобильных дорог, мостов и тоннелей</t>
  </si>
  <si>
    <t>Наземные транспортно-технологические комплексы</t>
  </si>
  <si>
    <t>Эксплуатация транспортно-технологических машин и комплексов</t>
  </si>
  <si>
    <t xml:space="preserve">38.04.02 </t>
  </si>
  <si>
    <t>Менеджмент</t>
  </si>
  <si>
    <t xml:space="preserve">44.03.04 </t>
  </si>
  <si>
    <t>Профессиональное обучение (по отраслям)</t>
  </si>
  <si>
    <t>Техносферная безопасность</t>
  </si>
  <si>
    <t xml:space="preserve"> Горное дело</t>
  </si>
  <si>
    <t>Нефтегазовое дело</t>
  </si>
  <si>
    <t xml:space="preserve"> Прикладная геология</t>
  </si>
  <si>
    <t xml:space="preserve"> Технология геологической разведки</t>
  </si>
  <si>
    <t xml:space="preserve"> Фундаментальная и прикладная химия</t>
  </si>
  <si>
    <t>География</t>
  </si>
  <si>
    <t>Гидрометеорология</t>
  </si>
  <si>
    <t>Экология и природопользование</t>
  </si>
  <si>
    <t xml:space="preserve"> Биология</t>
  </si>
  <si>
    <t>Химическая технология</t>
  </si>
  <si>
    <t>44.03.01</t>
  </si>
  <si>
    <t xml:space="preserve"> Педагогическое образование</t>
  </si>
  <si>
    <t xml:space="preserve">44.03.05 </t>
  </si>
  <si>
    <t>Педагогическое образование (с двумя профилями подготовки)</t>
  </si>
  <si>
    <t xml:space="preserve">41.03.01 </t>
  </si>
  <si>
    <t>Зарубежное регионоведение</t>
  </si>
  <si>
    <t xml:space="preserve">41.04.01 </t>
  </si>
  <si>
    <t>45.03.01</t>
  </si>
  <si>
    <t xml:space="preserve"> Филология</t>
  </si>
  <si>
    <t xml:space="preserve">45.03.02 </t>
  </si>
  <si>
    <t>Лингвистика</t>
  </si>
  <si>
    <t>45.04.01</t>
  </si>
  <si>
    <t xml:space="preserve">45.04.02 </t>
  </si>
  <si>
    <t xml:space="preserve"> Математика</t>
  </si>
  <si>
    <t xml:space="preserve"> Прикладная математика и информатика</t>
  </si>
  <si>
    <t xml:space="preserve"> Математика </t>
  </si>
  <si>
    <t>Фундаментальная информатика и информационные технологии</t>
  </si>
  <si>
    <t>Фундаментальные информатика и информационные технологии</t>
  </si>
  <si>
    <t xml:space="preserve"> Информатика и вычислительная техника</t>
  </si>
  <si>
    <t>Прикладная информатика</t>
  </si>
  <si>
    <t xml:space="preserve">44.03.01 </t>
  </si>
  <si>
    <t>Педагогическое образование</t>
  </si>
  <si>
    <t xml:space="preserve">37.03.01 </t>
  </si>
  <si>
    <t>Психология</t>
  </si>
  <si>
    <t xml:space="preserve">37.05.01 </t>
  </si>
  <si>
    <t>Клиническая психология</t>
  </si>
  <si>
    <t>39.03.02</t>
  </si>
  <si>
    <t xml:space="preserve"> Социальная работа</t>
  </si>
  <si>
    <t xml:space="preserve">39.03.03 </t>
  </si>
  <si>
    <t>Организация работы с молодежью</t>
  </si>
  <si>
    <t xml:space="preserve">44.05.01 </t>
  </si>
  <si>
    <t>Педагогика и психология девиантного поведения</t>
  </si>
  <si>
    <t>Архитектура</t>
  </si>
  <si>
    <t>Землеустройство и кадастры</t>
  </si>
  <si>
    <t xml:space="preserve">35.03.02 </t>
  </si>
  <si>
    <t>Технология и оборудование лесозаготовительных и деревоперерабатывающих производств</t>
  </si>
  <si>
    <t>35.03.02</t>
  </si>
  <si>
    <t xml:space="preserve"> Технология лесозаготовительных и деревоперерабатывающих производств</t>
  </si>
  <si>
    <t xml:space="preserve">46.03.01 </t>
  </si>
  <si>
    <t>История</t>
  </si>
  <si>
    <t xml:space="preserve">49.03.01 </t>
  </si>
  <si>
    <t>Физическая культура</t>
  </si>
  <si>
    <t xml:space="preserve">49.03.02 </t>
  </si>
  <si>
    <t>Физическая культура для лиц с отклонениями в состоянии здоровья (адаптивная физическая культура)</t>
  </si>
  <si>
    <t>49.04.01</t>
  </si>
  <si>
    <t>49.04.02</t>
  </si>
  <si>
    <t xml:space="preserve">49.04.03 </t>
  </si>
  <si>
    <t>Спорт</t>
  </si>
  <si>
    <t>43.03.01</t>
  </si>
  <si>
    <t xml:space="preserve"> Сервис</t>
  </si>
  <si>
    <t xml:space="preserve">43.03.02 </t>
  </si>
  <si>
    <t>Туризм</t>
  </si>
  <si>
    <t>44.03.05</t>
  </si>
  <si>
    <t>51.03.01</t>
  </si>
  <si>
    <t xml:space="preserve"> Культурология</t>
  </si>
  <si>
    <t xml:space="preserve">51.03.02 </t>
  </si>
  <si>
    <t>Народная художественная культура</t>
  </si>
  <si>
    <t>Лечебное дело</t>
  </si>
  <si>
    <t xml:space="preserve"> Педиатрия</t>
  </si>
  <si>
    <t>Стоматология</t>
  </si>
  <si>
    <t>32.05.01</t>
  </si>
  <si>
    <t xml:space="preserve"> Медико-профилактическое дело</t>
  </si>
  <si>
    <t xml:space="preserve">33.05.01 </t>
  </si>
  <si>
    <t>Фармация</t>
  </si>
  <si>
    <t xml:space="preserve">34.03.01 </t>
  </si>
  <si>
    <t>Сестринское дело</t>
  </si>
  <si>
    <t xml:space="preserve">44.03.02 </t>
  </si>
  <si>
    <t>Психолого-педагогическое образование</t>
  </si>
  <si>
    <t xml:space="preserve">44.03.03 </t>
  </si>
  <si>
    <t>Специальное (дефектологическое) образование</t>
  </si>
  <si>
    <t>Информатика и вычислительная техника</t>
  </si>
  <si>
    <t>Инфокоммуникационные технологии и системы связи</t>
  </si>
  <si>
    <t>Машиностроение</t>
  </si>
  <si>
    <t>42.03.01</t>
  </si>
  <si>
    <t xml:space="preserve"> Реклама и связи с общественностью</t>
  </si>
  <si>
    <t xml:space="preserve">42.03.02 </t>
  </si>
  <si>
    <t>Журналистика</t>
  </si>
  <si>
    <t xml:space="preserve">42.04.02 </t>
  </si>
  <si>
    <t>Физика</t>
  </si>
  <si>
    <t>Радиофизика</t>
  </si>
  <si>
    <t>Радиотехника</t>
  </si>
  <si>
    <t xml:space="preserve"> Теплоэнергетика и теплотехника</t>
  </si>
  <si>
    <t>Электроэнергетика и электротехника</t>
  </si>
  <si>
    <t>Ядерные физика и технологии</t>
  </si>
  <si>
    <t>Технология художественной обработки материалов</t>
  </si>
  <si>
    <t xml:space="preserve">38.03.01 </t>
  </si>
  <si>
    <t>Экономика</t>
  </si>
  <si>
    <t xml:space="preserve">38.03.02 </t>
  </si>
  <si>
    <t>38.03.03</t>
  </si>
  <si>
    <t xml:space="preserve"> Управление персоналом</t>
  </si>
  <si>
    <t xml:space="preserve">38.03.04 </t>
  </si>
  <si>
    <t>Государственное и муниципальное управление</t>
  </si>
  <si>
    <t>38.03.06</t>
  </si>
  <si>
    <t xml:space="preserve"> Торговое дело</t>
  </si>
  <si>
    <t xml:space="preserve">38.04.01 </t>
  </si>
  <si>
    <t xml:space="preserve">38.04.04 </t>
  </si>
  <si>
    <t xml:space="preserve">38.04.08 </t>
  </si>
  <si>
    <t>Финансы и кредит</t>
  </si>
  <si>
    <t xml:space="preserve">39.03.01 </t>
  </si>
  <si>
    <t>Социология</t>
  </si>
  <si>
    <t xml:space="preserve">40.03.01 </t>
  </si>
  <si>
    <t>Юриспруденция</t>
  </si>
  <si>
    <t xml:space="preserve">43.03.01 </t>
  </si>
  <si>
    <t>Сервис</t>
  </si>
  <si>
    <t>43.03.02</t>
  </si>
  <si>
    <t xml:space="preserve"> Туризм</t>
  </si>
  <si>
    <t xml:space="preserve">45.03.01 </t>
  </si>
  <si>
    <t>Филология</t>
  </si>
  <si>
    <t>38.03.01</t>
  </si>
  <si>
    <t xml:space="preserve"> Экономика</t>
  </si>
  <si>
    <t>030501.65</t>
  </si>
  <si>
    <t xml:space="preserve"> Юриспруденция</t>
  </si>
  <si>
    <t>Количество вакантных бюджетных мест в СВФУ (РФ) на 19.09.2016г. Заочная форма обучения</t>
  </si>
  <si>
    <t>Количество вакантных бюджетных мест в СВФУ (РС(Я)) на 19.09.2016г. Очная форма обучения</t>
  </si>
  <si>
    <t>Строительство</t>
  </si>
  <si>
    <t xml:space="preserve"> Наземные транспортно-технологические комплексы</t>
  </si>
  <si>
    <t>Биология</t>
  </si>
  <si>
    <t>37.05.01</t>
  </si>
  <si>
    <t xml:space="preserve"> Клиническая психология</t>
  </si>
  <si>
    <t xml:space="preserve"> Педагогическое образование (с двумя профилями подготовки)</t>
  </si>
  <si>
    <t>49.03.01</t>
  </si>
  <si>
    <t xml:space="preserve"> Физическая культура</t>
  </si>
  <si>
    <t xml:space="preserve">43.04.02 </t>
  </si>
  <si>
    <t>45.04.02</t>
  </si>
  <si>
    <t xml:space="preserve"> Лингвистика</t>
  </si>
  <si>
    <t>51.03.02</t>
  </si>
  <si>
    <t xml:space="preserve"> Народная художественная культура</t>
  </si>
  <si>
    <t>52.05.04</t>
  </si>
  <si>
    <t xml:space="preserve"> Литературное творчество</t>
  </si>
  <si>
    <t>44.04.01</t>
  </si>
  <si>
    <t>Теплоэнергетика и теплотехника</t>
  </si>
  <si>
    <t xml:space="preserve"> Электроэнергетика и электротехника</t>
  </si>
  <si>
    <t>40.03.01</t>
  </si>
  <si>
    <t>Контрольные цифры приема с 2013по 2015гг.</t>
  </si>
  <si>
    <t xml:space="preserve"> Строительство и эксплуатация зданий и сооружений</t>
  </si>
  <si>
    <t>Водоснабжение и водоотведение</t>
  </si>
  <si>
    <t>Компьютерные системы и комплексы</t>
  </si>
  <si>
    <t xml:space="preserve"> Программирование в компьютерных системах</t>
  </si>
  <si>
    <t>Информационная безопасность автоматизированных систем</t>
  </si>
  <si>
    <t xml:space="preserve"> Многоканальные телекоммуникационные системы</t>
  </si>
  <si>
    <t xml:space="preserve"> Сварочное производство</t>
  </si>
</sst>
</file>

<file path=xl/styles.xml><?xml version="1.0" encoding="utf-8"?>
<styleSheet xmlns="http://schemas.openxmlformats.org/spreadsheetml/2006/main">
  <numFmts count="1">
    <numFmt numFmtId="164" formatCode="dd/mm/yy;@"/>
  </numFmts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FBA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3" borderId="3" xfId="0" applyFont="1" applyFill="1" applyBorder="1" applyAlignment="1">
      <alignment horizontal="center" vertical="center" textRotation="90" wrapText="1"/>
    </xf>
    <xf numFmtId="0" fontId="2" fillId="4" borderId="3" xfId="0" applyFont="1" applyFill="1" applyBorder="1" applyAlignment="1">
      <alignment horizontal="center" vertical="center" textRotation="90" wrapText="1"/>
    </xf>
    <xf numFmtId="164" fontId="5" fillId="0" borderId="3" xfId="0" applyNumberFormat="1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5" borderId="3" xfId="0" applyFont="1" applyFill="1" applyBorder="1" applyAlignment="1">
      <alignment horizontal="left" vertical="center" wrapText="1"/>
    </xf>
    <xf numFmtId="0" fontId="0" fillId="0" borderId="3" xfId="0" applyBorder="1"/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wrapText="1"/>
    </xf>
    <xf numFmtId="164" fontId="5" fillId="0" borderId="3" xfId="0" applyNumberFormat="1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164" fontId="5" fillId="5" borderId="3" xfId="0" applyNumberFormat="1" applyFont="1" applyFill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0" fillId="0" borderId="0" xfId="0"/>
    <xf numFmtId="164" fontId="0" fillId="0" borderId="3" xfId="0" applyNumberFormat="1" applyFont="1" applyBorder="1" applyAlignment="1">
      <alignment horizontal="left" vertical="center"/>
    </xf>
    <xf numFmtId="164" fontId="0" fillId="0" borderId="3" xfId="0" applyNumberFormat="1" applyFont="1" applyBorder="1" applyAlignment="1">
      <alignment horizontal="left" vertical="center" wrapText="1"/>
    </xf>
    <xf numFmtId="164" fontId="0" fillId="0" borderId="3" xfId="0" applyNumberFormat="1" applyFont="1" applyBorder="1" applyAlignment="1" applyProtection="1">
      <alignment horizontal="left" vertical="center" wrapText="1"/>
      <protection locked="0"/>
    </xf>
    <xf numFmtId="0" fontId="0" fillId="0" borderId="3" xfId="0" applyFont="1" applyBorder="1"/>
    <xf numFmtId="0" fontId="1" fillId="8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left"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3" xfId="0" applyFont="1" applyBorder="1" applyAlignment="1">
      <alignment wrapText="1"/>
    </xf>
    <xf numFmtId="0" fontId="1" fillId="7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4" borderId="3" xfId="0" applyFill="1" applyBorder="1"/>
    <xf numFmtId="0" fontId="1" fillId="4" borderId="3" xfId="0" applyFont="1" applyFill="1" applyBorder="1"/>
    <xf numFmtId="0" fontId="0" fillId="0" borderId="3" xfId="0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left" vertical="center"/>
    </xf>
    <xf numFmtId="0" fontId="6" fillId="6" borderId="2" xfId="0" applyFont="1" applyFill="1" applyBorder="1" applyAlignment="1">
      <alignment horizontal="left" vertical="center"/>
    </xf>
    <xf numFmtId="0" fontId="6" fillId="8" borderId="3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9" fillId="8" borderId="3" xfId="0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left" vertical="center"/>
    </xf>
    <xf numFmtId="0" fontId="1" fillId="8" borderId="2" xfId="0" applyFont="1" applyFill="1" applyBorder="1" applyAlignment="1">
      <alignment horizontal="left" vertical="center"/>
    </xf>
    <xf numFmtId="164" fontId="3" fillId="2" borderId="3" xfId="0" applyNumberFormat="1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left" vertical="center" wrapText="1"/>
    </xf>
    <xf numFmtId="0" fontId="1" fillId="7" borderId="3" xfId="0" applyFont="1" applyFill="1" applyBorder="1" applyAlignment="1">
      <alignment horizontal="left" wrapText="1"/>
    </xf>
    <xf numFmtId="164" fontId="1" fillId="4" borderId="1" xfId="0" applyNumberFormat="1" applyFont="1" applyFill="1" applyBorder="1" applyAlignment="1">
      <alignment horizontal="left" vertical="center"/>
    </xf>
    <xf numFmtId="164" fontId="1" fillId="4" borderId="2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4"/>
  <sheetViews>
    <sheetView tabSelected="1" topLeftCell="A109" workbookViewId="0">
      <selection activeCell="B129" sqref="B129"/>
    </sheetView>
  </sheetViews>
  <sheetFormatPr defaultRowHeight="15"/>
  <cols>
    <col min="1" max="1" width="8.28515625" customWidth="1"/>
    <col min="2" max="2" width="43.5703125" customWidth="1"/>
    <col min="3" max="6" width="4.85546875" style="21" customWidth="1"/>
    <col min="7" max="7" width="5" style="21" customWidth="1"/>
    <col min="8" max="9" width="4.85546875" style="21" customWidth="1"/>
    <col min="10" max="10" width="5" style="21" customWidth="1"/>
    <col min="11" max="12" width="4.85546875" style="21" customWidth="1"/>
    <col min="13" max="13" width="5" style="21" customWidth="1"/>
    <col min="14" max="15" width="4.85546875" style="21" customWidth="1"/>
    <col min="16" max="16" width="4" style="21" customWidth="1"/>
    <col min="17" max="18" width="4.85546875" style="21" customWidth="1"/>
    <col min="19" max="20" width="4" style="21" customWidth="1"/>
  </cols>
  <sheetData>
    <row r="1" spans="1:20">
      <c r="A1" s="44" t="s">
        <v>35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>
      <c r="A2" s="42" t="s">
        <v>24</v>
      </c>
      <c r="B2" s="43" t="s">
        <v>25</v>
      </c>
      <c r="C2" s="45" t="s">
        <v>26</v>
      </c>
      <c r="D2" s="45"/>
      <c r="E2" s="45"/>
      <c r="F2" s="45" t="s">
        <v>0</v>
      </c>
      <c r="G2" s="45"/>
      <c r="H2" s="45"/>
      <c r="I2" s="45" t="s">
        <v>1</v>
      </c>
      <c r="J2" s="45"/>
      <c r="K2" s="45"/>
      <c r="L2" s="45" t="s">
        <v>2</v>
      </c>
      <c r="M2" s="45"/>
      <c r="N2" s="45"/>
      <c r="O2" s="1"/>
      <c r="P2" s="1" t="s">
        <v>3</v>
      </c>
      <c r="Q2" s="1"/>
      <c r="R2" s="1"/>
      <c r="S2" s="1" t="s">
        <v>4</v>
      </c>
      <c r="T2" s="1"/>
    </row>
    <row r="3" spans="1:20" ht="191.25" customHeight="1">
      <c r="A3" s="42"/>
      <c r="B3" s="43"/>
      <c r="C3" s="2" t="s">
        <v>27</v>
      </c>
      <c r="D3" s="3" t="s">
        <v>28</v>
      </c>
      <c r="E3" s="4" t="s">
        <v>29</v>
      </c>
      <c r="F3" s="2" t="s">
        <v>27</v>
      </c>
      <c r="G3" s="3" t="s">
        <v>30</v>
      </c>
      <c r="H3" s="4" t="s">
        <v>29</v>
      </c>
      <c r="I3" s="2" t="s">
        <v>27</v>
      </c>
      <c r="J3" s="3" t="s">
        <v>31</v>
      </c>
      <c r="K3" s="4" t="s">
        <v>29</v>
      </c>
      <c r="L3" s="2" t="s">
        <v>27</v>
      </c>
      <c r="M3" s="3" t="s">
        <v>32</v>
      </c>
      <c r="N3" s="4" t="s">
        <v>29</v>
      </c>
      <c r="O3" s="2" t="s">
        <v>27</v>
      </c>
      <c r="P3" s="3" t="s">
        <v>33</v>
      </c>
      <c r="Q3" s="4" t="s">
        <v>29</v>
      </c>
      <c r="R3" s="2" t="s">
        <v>27</v>
      </c>
      <c r="S3" s="3" t="s">
        <v>34</v>
      </c>
      <c r="T3" s="4" t="s">
        <v>29</v>
      </c>
    </row>
    <row r="4" spans="1:20">
      <c r="A4" s="5">
        <v>36958</v>
      </c>
      <c r="B4" s="6" t="s">
        <v>36</v>
      </c>
      <c r="C4" s="17">
        <v>70</v>
      </c>
      <c r="D4" s="17">
        <f>SUM(G4+J4+M4+P4+S4)</f>
        <v>91</v>
      </c>
      <c r="E4" s="22">
        <f>D4-C4</f>
        <v>21</v>
      </c>
      <c r="F4" s="17">
        <v>18</v>
      </c>
      <c r="G4" s="15">
        <v>15</v>
      </c>
      <c r="H4" s="22">
        <f>G4-F4</f>
        <v>-3</v>
      </c>
      <c r="I4" s="17">
        <v>26</v>
      </c>
      <c r="J4" s="15">
        <v>40</v>
      </c>
      <c r="K4" s="22">
        <f>J4-I4</f>
        <v>14</v>
      </c>
      <c r="L4" s="17">
        <v>26</v>
      </c>
      <c r="M4" s="15">
        <v>36</v>
      </c>
      <c r="N4" s="22">
        <f>M4-L4</f>
        <v>10</v>
      </c>
      <c r="O4" s="17">
        <v>0</v>
      </c>
      <c r="P4" s="15">
        <v>0</v>
      </c>
      <c r="Q4" s="22">
        <f>P4-O4</f>
        <v>0</v>
      </c>
      <c r="R4" s="17">
        <v>0</v>
      </c>
      <c r="S4" s="17"/>
      <c r="T4" s="22">
        <f>S4-R4</f>
        <v>0</v>
      </c>
    </row>
    <row r="5" spans="1:20" ht="45" customHeight="1">
      <c r="A5" s="5">
        <v>37384</v>
      </c>
      <c r="B5" s="6" t="s">
        <v>37</v>
      </c>
      <c r="C5" s="17">
        <v>16</v>
      </c>
      <c r="D5" s="17">
        <f t="shared" ref="D5:D68" si="0">SUM(G5+J5+M5+P5+S5)</f>
        <v>20</v>
      </c>
      <c r="E5" s="22">
        <f t="shared" ref="E5:E68" si="1">D5-C5</f>
        <v>4</v>
      </c>
      <c r="F5" s="17">
        <v>16</v>
      </c>
      <c r="G5" s="15">
        <v>20</v>
      </c>
      <c r="H5" s="22">
        <f t="shared" ref="H5:H68" si="2">G5-F5</f>
        <v>4</v>
      </c>
      <c r="I5" s="17">
        <v>0</v>
      </c>
      <c r="J5" s="15"/>
      <c r="K5" s="22">
        <f t="shared" ref="K5:K68" si="3">J5-I5</f>
        <v>0</v>
      </c>
      <c r="L5" s="17">
        <v>0</v>
      </c>
      <c r="M5" s="15"/>
      <c r="N5" s="22">
        <f t="shared" ref="N5:N68" si="4">M5-L5</f>
        <v>0</v>
      </c>
      <c r="O5" s="17">
        <v>0</v>
      </c>
      <c r="P5" s="15"/>
      <c r="Q5" s="22">
        <f t="shared" ref="Q5:Q68" si="5">P5-O5</f>
        <v>0</v>
      </c>
      <c r="R5" s="17">
        <v>0</v>
      </c>
      <c r="S5" s="17"/>
      <c r="T5" s="22">
        <f t="shared" ref="T5:T68" si="6">S5-R5</f>
        <v>0</v>
      </c>
    </row>
    <row r="6" spans="1:20" ht="30">
      <c r="A6" s="5">
        <v>37338</v>
      </c>
      <c r="B6" s="6" t="s">
        <v>38</v>
      </c>
      <c r="C6" s="17">
        <v>70</v>
      </c>
      <c r="D6" s="17">
        <f t="shared" si="0"/>
        <v>93</v>
      </c>
      <c r="E6" s="22">
        <f t="shared" si="1"/>
        <v>23</v>
      </c>
      <c r="F6" s="41">
        <v>29</v>
      </c>
      <c r="G6" s="15">
        <v>33</v>
      </c>
      <c r="H6" s="22">
        <f t="shared" si="2"/>
        <v>4</v>
      </c>
      <c r="I6" s="17">
        <v>23</v>
      </c>
      <c r="J6" s="15">
        <v>35</v>
      </c>
      <c r="K6" s="22">
        <f t="shared" si="3"/>
        <v>12</v>
      </c>
      <c r="L6" s="17">
        <v>18</v>
      </c>
      <c r="M6" s="15">
        <v>25</v>
      </c>
      <c r="N6" s="22">
        <f t="shared" si="4"/>
        <v>7</v>
      </c>
      <c r="O6" s="17">
        <v>0</v>
      </c>
      <c r="P6" s="15">
        <v>0</v>
      </c>
      <c r="Q6" s="22">
        <f t="shared" si="5"/>
        <v>0</v>
      </c>
      <c r="R6" s="17">
        <v>0</v>
      </c>
      <c r="S6" s="17"/>
      <c r="T6" s="22">
        <f t="shared" si="6"/>
        <v>0</v>
      </c>
    </row>
    <row r="7" spans="1:20" ht="28.5" customHeight="1">
      <c r="A7" s="5">
        <v>37703</v>
      </c>
      <c r="B7" s="7" t="s">
        <v>39</v>
      </c>
      <c r="C7" s="17">
        <v>147</v>
      </c>
      <c r="D7" s="17">
        <f t="shared" si="0"/>
        <v>180</v>
      </c>
      <c r="E7" s="22">
        <f t="shared" si="1"/>
        <v>33</v>
      </c>
      <c r="F7" s="41">
        <v>55</v>
      </c>
      <c r="G7" s="15">
        <v>60</v>
      </c>
      <c r="H7" s="22">
        <f t="shared" si="2"/>
        <v>5</v>
      </c>
      <c r="I7" s="17">
        <v>54</v>
      </c>
      <c r="J7" s="15">
        <v>70</v>
      </c>
      <c r="K7" s="22">
        <f t="shared" si="3"/>
        <v>16</v>
      </c>
      <c r="L7" s="17">
        <v>38</v>
      </c>
      <c r="M7" s="15">
        <v>50</v>
      </c>
      <c r="N7" s="22">
        <f t="shared" si="4"/>
        <v>12</v>
      </c>
      <c r="O7" s="17">
        <v>0</v>
      </c>
      <c r="P7" s="15"/>
      <c r="Q7" s="22"/>
      <c r="R7" s="17">
        <v>0</v>
      </c>
      <c r="S7" s="17"/>
      <c r="T7" s="22">
        <f t="shared" si="6"/>
        <v>0</v>
      </c>
    </row>
    <row r="8" spans="1:20">
      <c r="A8" s="5" t="s">
        <v>40</v>
      </c>
      <c r="B8" s="6" t="s">
        <v>41</v>
      </c>
      <c r="C8" s="17">
        <v>4</v>
      </c>
      <c r="D8" s="17">
        <f t="shared" si="0"/>
        <v>3</v>
      </c>
      <c r="E8" s="22">
        <f t="shared" si="1"/>
        <v>-1</v>
      </c>
      <c r="F8" s="17">
        <v>4</v>
      </c>
      <c r="G8" s="15">
        <v>3</v>
      </c>
      <c r="H8" s="22">
        <f t="shared" si="2"/>
        <v>-1</v>
      </c>
      <c r="I8" s="17">
        <v>0</v>
      </c>
      <c r="J8" s="15"/>
      <c r="K8" s="22">
        <f t="shared" si="3"/>
        <v>0</v>
      </c>
      <c r="L8" s="17">
        <v>0</v>
      </c>
      <c r="M8" s="15"/>
      <c r="N8" s="22">
        <f t="shared" si="4"/>
        <v>0</v>
      </c>
      <c r="O8" s="17">
        <v>0</v>
      </c>
      <c r="P8" s="15"/>
      <c r="Q8" s="22">
        <f t="shared" si="5"/>
        <v>0</v>
      </c>
      <c r="R8" s="17">
        <v>0</v>
      </c>
      <c r="S8" s="17"/>
      <c r="T8" s="22">
        <f t="shared" si="6"/>
        <v>0</v>
      </c>
    </row>
    <row r="9" spans="1:20" ht="16.5" customHeight="1">
      <c r="A9" s="5" t="s">
        <v>42</v>
      </c>
      <c r="B9" s="6" t="s">
        <v>43</v>
      </c>
      <c r="C9" s="17">
        <v>57</v>
      </c>
      <c r="D9" s="17">
        <f t="shared" si="0"/>
        <v>63</v>
      </c>
      <c r="E9" s="22">
        <f t="shared" si="1"/>
        <v>6</v>
      </c>
      <c r="F9" s="17">
        <v>23</v>
      </c>
      <c r="G9" s="15">
        <v>20</v>
      </c>
      <c r="H9" s="22">
        <f t="shared" si="2"/>
        <v>-3</v>
      </c>
      <c r="I9" s="17">
        <v>16</v>
      </c>
      <c r="J9" s="15">
        <v>23</v>
      </c>
      <c r="K9" s="22">
        <f t="shared" si="3"/>
        <v>7</v>
      </c>
      <c r="L9" s="17">
        <v>18</v>
      </c>
      <c r="M9" s="15">
        <v>20</v>
      </c>
      <c r="N9" s="22">
        <f t="shared" si="4"/>
        <v>2</v>
      </c>
      <c r="O9" s="17">
        <v>0</v>
      </c>
      <c r="P9" s="15">
        <v>0</v>
      </c>
      <c r="Q9" s="22">
        <f t="shared" si="5"/>
        <v>0</v>
      </c>
      <c r="R9" s="17">
        <v>0</v>
      </c>
      <c r="S9" s="17"/>
      <c r="T9" s="22">
        <f t="shared" si="6"/>
        <v>0</v>
      </c>
    </row>
    <row r="10" spans="1:20">
      <c r="A10" s="46" t="s">
        <v>5</v>
      </c>
      <c r="B10" s="46"/>
      <c r="C10" s="20">
        <f>SUM(C4:C9)</f>
        <v>364</v>
      </c>
      <c r="D10" s="20">
        <f t="shared" si="0"/>
        <v>450</v>
      </c>
      <c r="E10" s="20">
        <f t="shared" si="1"/>
        <v>86</v>
      </c>
      <c r="F10" s="20">
        <f>SUM(F4:F9)</f>
        <v>145</v>
      </c>
      <c r="G10" s="16">
        <v>151</v>
      </c>
      <c r="H10" s="20">
        <f t="shared" si="2"/>
        <v>6</v>
      </c>
      <c r="I10" s="20">
        <f>SUM(I4:I9)</f>
        <v>119</v>
      </c>
      <c r="J10" s="16">
        <v>168</v>
      </c>
      <c r="K10" s="20">
        <f t="shared" si="3"/>
        <v>49</v>
      </c>
      <c r="L10" s="20">
        <v>100</v>
      </c>
      <c r="M10" s="16">
        <v>131</v>
      </c>
      <c r="N10" s="20">
        <f t="shared" si="4"/>
        <v>31</v>
      </c>
      <c r="O10" s="20">
        <v>0</v>
      </c>
      <c r="P10" s="16">
        <v>0</v>
      </c>
      <c r="Q10" s="20">
        <v>0</v>
      </c>
      <c r="R10" s="20">
        <v>0</v>
      </c>
      <c r="S10" s="20">
        <v>0</v>
      </c>
      <c r="T10" s="20">
        <f t="shared" si="6"/>
        <v>0</v>
      </c>
    </row>
    <row r="11" spans="1:20">
      <c r="A11" s="5">
        <v>36970</v>
      </c>
      <c r="B11" s="9" t="s">
        <v>44</v>
      </c>
      <c r="C11" s="17">
        <v>170</v>
      </c>
      <c r="D11" s="17">
        <f t="shared" si="0"/>
        <v>189</v>
      </c>
      <c r="E11" s="22">
        <f t="shared" si="1"/>
        <v>19</v>
      </c>
      <c r="F11" s="17">
        <v>59</v>
      </c>
      <c r="G11" s="15">
        <v>60</v>
      </c>
      <c r="H11" s="22">
        <f t="shared" si="2"/>
        <v>1</v>
      </c>
      <c r="I11" s="17">
        <v>59</v>
      </c>
      <c r="J11" s="15">
        <v>60</v>
      </c>
      <c r="K11" s="22">
        <f t="shared" si="3"/>
        <v>1</v>
      </c>
      <c r="L11" s="17">
        <v>52</v>
      </c>
      <c r="M11" s="15">
        <v>69</v>
      </c>
      <c r="N11" s="22">
        <f t="shared" si="4"/>
        <v>17</v>
      </c>
      <c r="O11" s="17">
        <v>0</v>
      </c>
      <c r="P11" s="15">
        <v>0</v>
      </c>
      <c r="Q11" s="22">
        <f t="shared" si="5"/>
        <v>0</v>
      </c>
      <c r="R11" s="17">
        <v>0</v>
      </c>
      <c r="S11" s="15"/>
      <c r="T11" s="22">
        <f t="shared" si="6"/>
        <v>0</v>
      </c>
    </row>
    <row r="12" spans="1:20">
      <c r="A12" s="5">
        <v>38128</v>
      </c>
      <c r="B12" s="9" t="s">
        <v>45</v>
      </c>
      <c r="C12" s="17">
        <v>285</v>
      </c>
      <c r="D12" s="17">
        <f t="shared" si="0"/>
        <v>327</v>
      </c>
      <c r="E12" s="22">
        <f t="shared" si="1"/>
        <v>42</v>
      </c>
      <c r="F12" s="17">
        <v>70</v>
      </c>
      <c r="G12" s="15">
        <v>80</v>
      </c>
      <c r="H12" s="22">
        <f t="shared" si="2"/>
        <v>10</v>
      </c>
      <c r="I12" s="17">
        <v>85</v>
      </c>
      <c r="J12" s="15">
        <v>96</v>
      </c>
      <c r="K12" s="22">
        <f t="shared" si="3"/>
        <v>11</v>
      </c>
      <c r="L12" s="17">
        <v>66</v>
      </c>
      <c r="M12" s="15">
        <v>71</v>
      </c>
      <c r="N12" s="22">
        <f t="shared" si="4"/>
        <v>5</v>
      </c>
      <c r="O12" s="17">
        <v>64</v>
      </c>
      <c r="P12" s="15">
        <v>80</v>
      </c>
      <c r="Q12" s="22">
        <f t="shared" si="5"/>
        <v>16</v>
      </c>
      <c r="R12" s="17">
        <v>0</v>
      </c>
      <c r="S12" s="15"/>
      <c r="T12" s="22">
        <f t="shared" si="6"/>
        <v>0</v>
      </c>
    </row>
    <row r="13" spans="1:20">
      <c r="A13" s="46" t="s">
        <v>6</v>
      </c>
      <c r="B13" s="46"/>
      <c r="C13" s="20">
        <v>455</v>
      </c>
      <c r="D13" s="20">
        <v>516</v>
      </c>
      <c r="E13" s="20">
        <v>61</v>
      </c>
      <c r="F13" s="20">
        <v>129</v>
      </c>
      <c r="G13" s="16">
        <v>140</v>
      </c>
      <c r="H13" s="20">
        <f t="shared" si="2"/>
        <v>11</v>
      </c>
      <c r="I13" s="20">
        <v>144</v>
      </c>
      <c r="J13" s="16">
        <v>156</v>
      </c>
      <c r="K13" s="20">
        <f t="shared" si="3"/>
        <v>12</v>
      </c>
      <c r="L13" s="20">
        <v>118</v>
      </c>
      <c r="M13" s="16">
        <v>140</v>
      </c>
      <c r="N13" s="20">
        <f t="shared" si="4"/>
        <v>22</v>
      </c>
      <c r="O13" s="20">
        <v>64</v>
      </c>
      <c r="P13" s="16">
        <v>80</v>
      </c>
      <c r="Q13" s="20">
        <f t="shared" si="5"/>
        <v>16</v>
      </c>
      <c r="R13" s="20">
        <v>0</v>
      </c>
      <c r="S13" s="16">
        <v>0</v>
      </c>
      <c r="T13" s="20">
        <v>0</v>
      </c>
    </row>
    <row r="14" spans="1:20">
      <c r="A14" s="5">
        <v>36971</v>
      </c>
      <c r="B14" s="9" t="s">
        <v>46</v>
      </c>
      <c r="C14" s="17">
        <v>53</v>
      </c>
      <c r="D14" s="17">
        <f t="shared" si="0"/>
        <v>59</v>
      </c>
      <c r="E14" s="22">
        <f t="shared" si="1"/>
        <v>6</v>
      </c>
      <c r="F14" s="41">
        <v>18</v>
      </c>
      <c r="G14" s="15">
        <v>19</v>
      </c>
      <c r="H14" s="22">
        <f t="shared" si="2"/>
        <v>1</v>
      </c>
      <c r="I14" s="17">
        <v>20</v>
      </c>
      <c r="J14" s="15">
        <v>20</v>
      </c>
      <c r="K14" s="22">
        <f t="shared" si="3"/>
        <v>0</v>
      </c>
      <c r="L14" s="17">
        <v>15</v>
      </c>
      <c r="M14" s="15">
        <v>20</v>
      </c>
      <c r="N14" s="22">
        <f t="shared" si="4"/>
        <v>5</v>
      </c>
      <c r="O14" s="17">
        <v>0</v>
      </c>
      <c r="P14" s="15">
        <v>0</v>
      </c>
      <c r="Q14" s="22">
        <f t="shared" si="5"/>
        <v>0</v>
      </c>
      <c r="R14" s="17">
        <v>0</v>
      </c>
      <c r="S14" s="15"/>
      <c r="T14" s="22">
        <f t="shared" si="6"/>
        <v>0</v>
      </c>
    </row>
    <row r="15" spans="1:20">
      <c r="A15" s="5">
        <v>37397</v>
      </c>
      <c r="B15" s="9" t="s">
        <v>47</v>
      </c>
      <c r="C15" s="17">
        <v>162</v>
      </c>
      <c r="D15" s="17">
        <f t="shared" si="0"/>
        <v>214</v>
      </c>
      <c r="E15" s="22">
        <f t="shared" si="1"/>
        <v>52</v>
      </c>
      <c r="F15" s="41">
        <v>41</v>
      </c>
      <c r="G15" s="15">
        <v>50</v>
      </c>
      <c r="H15" s="22">
        <f t="shared" si="2"/>
        <v>9</v>
      </c>
      <c r="I15" s="17">
        <v>39</v>
      </c>
      <c r="J15" s="15">
        <v>54</v>
      </c>
      <c r="K15" s="22">
        <f t="shared" si="3"/>
        <v>15</v>
      </c>
      <c r="L15" s="41">
        <v>44</v>
      </c>
      <c r="M15" s="15">
        <v>60</v>
      </c>
      <c r="N15" s="22">
        <f t="shared" si="4"/>
        <v>16</v>
      </c>
      <c r="O15" s="41">
        <v>38</v>
      </c>
      <c r="P15" s="15">
        <v>50</v>
      </c>
      <c r="Q15" s="22">
        <f t="shared" si="5"/>
        <v>12</v>
      </c>
      <c r="R15" s="17">
        <v>0</v>
      </c>
      <c r="S15" s="15">
        <v>0</v>
      </c>
      <c r="T15" s="22">
        <f t="shared" si="6"/>
        <v>0</v>
      </c>
    </row>
    <row r="16" spans="1:20">
      <c r="A16" s="5">
        <v>37762</v>
      </c>
      <c r="B16" s="9" t="s">
        <v>48</v>
      </c>
      <c r="C16" s="17">
        <v>137</v>
      </c>
      <c r="D16" s="17">
        <f t="shared" si="0"/>
        <v>177</v>
      </c>
      <c r="E16" s="22">
        <f t="shared" si="1"/>
        <v>40</v>
      </c>
      <c r="F16" s="17">
        <v>40</v>
      </c>
      <c r="G16" s="15">
        <v>48</v>
      </c>
      <c r="H16" s="22">
        <f t="shared" si="2"/>
        <v>8</v>
      </c>
      <c r="I16" s="17">
        <v>36</v>
      </c>
      <c r="J16" s="15">
        <v>39</v>
      </c>
      <c r="K16" s="22">
        <f t="shared" si="3"/>
        <v>3</v>
      </c>
      <c r="L16" s="17">
        <v>37</v>
      </c>
      <c r="M16" s="15">
        <v>40</v>
      </c>
      <c r="N16" s="22">
        <f t="shared" si="4"/>
        <v>3</v>
      </c>
      <c r="O16" s="17">
        <v>24</v>
      </c>
      <c r="P16" s="15">
        <v>50</v>
      </c>
      <c r="Q16" s="22">
        <f t="shared" si="5"/>
        <v>26</v>
      </c>
      <c r="R16" s="17">
        <v>0</v>
      </c>
      <c r="S16" s="15">
        <v>0</v>
      </c>
      <c r="T16" s="22">
        <f t="shared" si="6"/>
        <v>0</v>
      </c>
    </row>
    <row r="17" spans="1:20">
      <c r="A17" s="46" t="s">
        <v>7</v>
      </c>
      <c r="B17" s="46"/>
      <c r="C17" s="20">
        <v>352</v>
      </c>
      <c r="D17" s="20">
        <v>450</v>
      </c>
      <c r="E17" s="20">
        <v>98</v>
      </c>
      <c r="F17" s="20">
        <v>99</v>
      </c>
      <c r="G17" s="16">
        <v>117</v>
      </c>
      <c r="H17" s="20">
        <v>18</v>
      </c>
      <c r="I17" s="20">
        <v>95</v>
      </c>
      <c r="J17" s="16">
        <v>113</v>
      </c>
      <c r="K17" s="20">
        <v>18</v>
      </c>
      <c r="L17" s="20">
        <v>96</v>
      </c>
      <c r="M17" s="16">
        <v>120</v>
      </c>
      <c r="N17" s="20">
        <v>24</v>
      </c>
      <c r="O17" s="20">
        <v>62</v>
      </c>
      <c r="P17" s="16">
        <v>100</v>
      </c>
      <c r="Q17" s="20">
        <f t="shared" si="5"/>
        <v>38</v>
      </c>
      <c r="R17" s="20">
        <v>0</v>
      </c>
      <c r="S17" s="16">
        <v>0</v>
      </c>
      <c r="T17" s="20">
        <f t="shared" si="6"/>
        <v>0</v>
      </c>
    </row>
    <row r="18" spans="1:20">
      <c r="A18" s="5">
        <v>37015</v>
      </c>
      <c r="B18" s="9" t="s">
        <v>49</v>
      </c>
      <c r="C18" s="17">
        <v>65</v>
      </c>
      <c r="D18" s="17">
        <f t="shared" si="0"/>
        <v>90</v>
      </c>
      <c r="E18" s="22">
        <f t="shared" si="1"/>
        <v>25</v>
      </c>
      <c r="F18" s="17">
        <v>18</v>
      </c>
      <c r="G18" s="15">
        <v>20</v>
      </c>
      <c r="H18" s="22">
        <f t="shared" si="2"/>
        <v>2</v>
      </c>
      <c r="I18" s="17">
        <v>14</v>
      </c>
      <c r="J18" s="15">
        <v>20</v>
      </c>
      <c r="K18" s="22">
        <f t="shared" si="3"/>
        <v>6</v>
      </c>
      <c r="L18" s="17">
        <v>14</v>
      </c>
      <c r="M18" s="15">
        <v>25</v>
      </c>
      <c r="N18" s="22">
        <f t="shared" si="4"/>
        <v>11</v>
      </c>
      <c r="O18" s="17">
        <v>19</v>
      </c>
      <c r="P18" s="15">
        <v>25</v>
      </c>
      <c r="Q18" s="22">
        <f t="shared" si="5"/>
        <v>6</v>
      </c>
      <c r="R18" s="17">
        <v>0</v>
      </c>
      <c r="S18" s="15">
        <v>0</v>
      </c>
      <c r="T18" s="22">
        <f t="shared" si="6"/>
        <v>0</v>
      </c>
    </row>
    <row r="19" spans="1:20">
      <c r="A19" s="5">
        <v>37320</v>
      </c>
      <c r="B19" s="9" t="s">
        <v>50</v>
      </c>
      <c r="C19" s="17">
        <v>54</v>
      </c>
      <c r="D19" s="17">
        <f t="shared" si="0"/>
        <v>60</v>
      </c>
      <c r="E19" s="22">
        <f t="shared" si="1"/>
        <v>6</v>
      </c>
      <c r="F19" s="41">
        <v>15</v>
      </c>
      <c r="G19" s="15">
        <v>20</v>
      </c>
      <c r="H19" s="22">
        <f t="shared" si="2"/>
        <v>5</v>
      </c>
      <c r="I19" s="17">
        <v>22</v>
      </c>
      <c r="J19" s="15">
        <v>20</v>
      </c>
      <c r="K19" s="22">
        <f t="shared" si="3"/>
        <v>-2</v>
      </c>
      <c r="L19" s="41">
        <v>17</v>
      </c>
      <c r="M19" s="15">
        <v>20</v>
      </c>
      <c r="N19" s="22">
        <f t="shared" si="4"/>
        <v>3</v>
      </c>
      <c r="O19" s="17">
        <v>0</v>
      </c>
      <c r="P19" s="15">
        <v>0</v>
      </c>
      <c r="Q19" s="22">
        <f t="shared" si="5"/>
        <v>0</v>
      </c>
      <c r="R19" s="17">
        <v>0</v>
      </c>
      <c r="S19" s="15"/>
      <c r="T19" s="22">
        <f t="shared" si="6"/>
        <v>0</v>
      </c>
    </row>
    <row r="20" spans="1:20">
      <c r="A20" s="5">
        <v>38051</v>
      </c>
      <c r="B20" s="9" t="s">
        <v>51</v>
      </c>
      <c r="C20" s="17">
        <v>8</v>
      </c>
      <c r="D20" s="17">
        <f t="shared" si="0"/>
        <v>10</v>
      </c>
      <c r="E20" s="22">
        <f t="shared" si="1"/>
        <v>2</v>
      </c>
      <c r="F20" s="17">
        <v>8</v>
      </c>
      <c r="G20" s="15">
        <v>10</v>
      </c>
      <c r="H20" s="22">
        <f t="shared" si="2"/>
        <v>2</v>
      </c>
      <c r="I20" s="17">
        <v>0</v>
      </c>
      <c r="J20" s="15"/>
      <c r="K20" s="22">
        <f t="shared" si="3"/>
        <v>0</v>
      </c>
      <c r="L20" s="17">
        <v>0</v>
      </c>
      <c r="M20" s="15"/>
      <c r="N20" s="22">
        <f t="shared" si="4"/>
        <v>0</v>
      </c>
      <c r="O20" s="17">
        <v>0</v>
      </c>
      <c r="P20" s="15"/>
      <c r="Q20" s="22">
        <f t="shared" si="5"/>
        <v>0</v>
      </c>
      <c r="R20" s="17">
        <v>0</v>
      </c>
      <c r="S20" s="15"/>
      <c r="T20" s="22">
        <f t="shared" si="6"/>
        <v>0</v>
      </c>
    </row>
    <row r="21" spans="1:20">
      <c r="A21" s="5">
        <v>38781</v>
      </c>
      <c r="B21" s="9" t="s">
        <v>52</v>
      </c>
      <c r="C21" s="17">
        <v>53</v>
      </c>
      <c r="D21" s="17">
        <f t="shared" si="0"/>
        <v>60</v>
      </c>
      <c r="E21" s="22">
        <f t="shared" si="1"/>
        <v>7</v>
      </c>
      <c r="F21" s="17">
        <v>20</v>
      </c>
      <c r="G21" s="15">
        <v>20</v>
      </c>
      <c r="H21" s="22">
        <f t="shared" si="2"/>
        <v>0</v>
      </c>
      <c r="I21" s="17">
        <v>17</v>
      </c>
      <c r="J21" s="15">
        <v>20</v>
      </c>
      <c r="K21" s="22">
        <f t="shared" si="3"/>
        <v>3</v>
      </c>
      <c r="L21" s="17">
        <v>16</v>
      </c>
      <c r="M21" s="15">
        <v>20</v>
      </c>
      <c r="N21" s="22">
        <f t="shared" si="4"/>
        <v>4</v>
      </c>
      <c r="O21" s="17">
        <v>0</v>
      </c>
      <c r="P21" s="15">
        <v>0</v>
      </c>
      <c r="Q21" s="22">
        <f t="shared" si="5"/>
        <v>0</v>
      </c>
      <c r="R21" s="17">
        <v>0</v>
      </c>
      <c r="S21" s="15"/>
      <c r="T21" s="22">
        <f t="shared" si="6"/>
        <v>0</v>
      </c>
    </row>
    <row r="22" spans="1:20">
      <c r="A22" s="5">
        <v>36956</v>
      </c>
      <c r="B22" s="9" t="s">
        <v>53</v>
      </c>
      <c r="C22" s="17">
        <v>69</v>
      </c>
      <c r="D22" s="17">
        <f t="shared" si="0"/>
        <v>90</v>
      </c>
      <c r="E22" s="22">
        <f t="shared" si="1"/>
        <v>21</v>
      </c>
      <c r="F22" s="17">
        <v>24</v>
      </c>
      <c r="G22" s="15">
        <v>30</v>
      </c>
      <c r="H22" s="22">
        <f t="shared" si="2"/>
        <v>6</v>
      </c>
      <c r="I22" s="17">
        <v>19</v>
      </c>
      <c r="J22" s="15">
        <v>30</v>
      </c>
      <c r="K22" s="22">
        <f t="shared" si="3"/>
        <v>11</v>
      </c>
      <c r="L22" s="17">
        <v>26</v>
      </c>
      <c r="M22" s="15">
        <v>30</v>
      </c>
      <c r="N22" s="22">
        <f t="shared" si="4"/>
        <v>4</v>
      </c>
      <c r="O22" s="17">
        <v>0</v>
      </c>
      <c r="P22" s="15">
        <v>0</v>
      </c>
      <c r="Q22" s="22">
        <f t="shared" si="5"/>
        <v>0</v>
      </c>
      <c r="R22" s="17">
        <v>0</v>
      </c>
      <c r="S22" s="15"/>
      <c r="T22" s="22">
        <f t="shared" si="6"/>
        <v>0</v>
      </c>
    </row>
    <row r="23" spans="1:20">
      <c r="A23" s="5">
        <v>36968</v>
      </c>
      <c r="B23" s="9" t="s">
        <v>54</v>
      </c>
      <c r="C23" s="17">
        <v>45</v>
      </c>
      <c r="D23" s="17">
        <f t="shared" si="0"/>
        <v>65</v>
      </c>
      <c r="E23" s="22">
        <f t="shared" si="1"/>
        <v>20</v>
      </c>
      <c r="F23" s="17">
        <v>14</v>
      </c>
      <c r="G23" s="15">
        <v>20</v>
      </c>
      <c r="H23" s="22">
        <f t="shared" si="2"/>
        <v>6</v>
      </c>
      <c r="I23" s="17">
        <v>16</v>
      </c>
      <c r="J23" s="15">
        <v>20</v>
      </c>
      <c r="K23" s="22">
        <f t="shared" si="3"/>
        <v>4</v>
      </c>
      <c r="L23" s="17">
        <v>15</v>
      </c>
      <c r="M23" s="15">
        <v>25</v>
      </c>
      <c r="N23" s="22">
        <f t="shared" si="4"/>
        <v>10</v>
      </c>
      <c r="O23" s="17">
        <v>0</v>
      </c>
      <c r="P23" s="15">
        <v>0</v>
      </c>
      <c r="Q23" s="22">
        <f t="shared" si="5"/>
        <v>0</v>
      </c>
      <c r="R23" s="17">
        <v>0</v>
      </c>
      <c r="S23" s="15"/>
      <c r="T23" s="22">
        <f t="shared" si="6"/>
        <v>0</v>
      </c>
    </row>
    <row r="24" spans="1:20">
      <c r="A24" s="5" t="s">
        <v>55</v>
      </c>
      <c r="B24" s="9" t="s">
        <v>56</v>
      </c>
      <c r="C24" s="17">
        <v>22</v>
      </c>
      <c r="D24" s="17">
        <f t="shared" si="0"/>
        <v>29</v>
      </c>
      <c r="E24" s="22">
        <f t="shared" si="1"/>
        <v>7</v>
      </c>
      <c r="F24" s="41">
        <v>11</v>
      </c>
      <c r="G24" s="15">
        <v>12</v>
      </c>
      <c r="H24" s="22">
        <f t="shared" si="2"/>
        <v>1</v>
      </c>
      <c r="I24" s="17">
        <v>5</v>
      </c>
      <c r="J24" s="15">
        <v>5</v>
      </c>
      <c r="K24" s="22">
        <f t="shared" si="3"/>
        <v>0</v>
      </c>
      <c r="L24" s="17">
        <v>6</v>
      </c>
      <c r="M24" s="15">
        <v>12</v>
      </c>
      <c r="N24" s="22">
        <f t="shared" si="4"/>
        <v>6</v>
      </c>
      <c r="O24" s="17">
        <v>0</v>
      </c>
      <c r="P24" s="15"/>
      <c r="Q24" s="22">
        <f t="shared" si="5"/>
        <v>0</v>
      </c>
      <c r="R24" s="17">
        <v>0</v>
      </c>
      <c r="S24" s="15"/>
      <c r="T24" s="22">
        <f t="shared" si="6"/>
        <v>0</v>
      </c>
    </row>
    <row r="25" spans="1:20" ht="30">
      <c r="A25" s="5" t="s">
        <v>57</v>
      </c>
      <c r="B25" s="9" t="s">
        <v>58</v>
      </c>
      <c r="C25" s="17">
        <v>113</v>
      </c>
      <c r="D25" s="17">
        <f t="shared" si="0"/>
        <v>131</v>
      </c>
      <c r="E25" s="22">
        <f t="shared" si="1"/>
        <v>18</v>
      </c>
      <c r="F25" s="17">
        <v>20</v>
      </c>
      <c r="G25" s="15">
        <v>21</v>
      </c>
      <c r="H25" s="22">
        <f t="shared" si="2"/>
        <v>1</v>
      </c>
      <c r="I25" s="17">
        <v>40</v>
      </c>
      <c r="J25" s="15">
        <v>39</v>
      </c>
      <c r="K25" s="22">
        <f t="shared" si="3"/>
        <v>-1</v>
      </c>
      <c r="L25" s="17">
        <v>23</v>
      </c>
      <c r="M25" s="15">
        <v>31</v>
      </c>
      <c r="N25" s="22">
        <f t="shared" si="4"/>
        <v>8</v>
      </c>
      <c r="O25" s="41">
        <v>30</v>
      </c>
      <c r="P25" s="15">
        <v>40</v>
      </c>
      <c r="Q25" s="22">
        <f t="shared" si="5"/>
        <v>10</v>
      </c>
      <c r="R25" s="17">
        <v>0</v>
      </c>
      <c r="S25" s="15">
        <v>0</v>
      </c>
      <c r="T25" s="22">
        <f t="shared" si="6"/>
        <v>0</v>
      </c>
    </row>
    <row r="26" spans="1:20">
      <c r="A26" s="46" t="s">
        <v>8</v>
      </c>
      <c r="B26" s="46"/>
      <c r="C26" s="20">
        <v>429</v>
      </c>
      <c r="D26" s="20">
        <v>535</v>
      </c>
      <c r="E26" s="20">
        <v>106</v>
      </c>
      <c r="F26" s="20">
        <v>130</v>
      </c>
      <c r="G26" s="16">
        <v>153</v>
      </c>
      <c r="H26" s="20">
        <v>23</v>
      </c>
      <c r="I26" s="20">
        <v>133</v>
      </c>
      <c r="J26" s="16">
        <v>154</v>
      </c>
      <c r="K26" s="20">
        <v>21</v>
      </c>
      <c r="L26" s="20">
        <v>117</v>
      </c>
      <c r="M26" s="16">
        <v>163</v>
      </c>
      <c r="N26" s="20">
        <f t="shared" si="4"/>
        <v>46</v>
      </c>
      <c r="O26" s="20">
        <v>49</v>
      </c>
      <c r="P26" s="16">
        <v>65</v>
      </c>
      <c r="Q26" s="20">
        <f t="shared" si="5"/>
        <v>16</v>
      </c>
      <c r="R26" s="20">
        <v>0</v>
      </c>
      <c r="S26" s="16">
        <v>0</v>
      </c>
      <c r="T26" s="20">
        <f t="shared" si="6"/>
        <v>0</v>
      </c>
    </row>
    <row r="27" spans="1:20">
      <c r="A27" s="5" t="s">
        <v>59</v>
      </c>
      <c r="B27" s="9" t="s">
        <v>60</v>
      </c>
      <c r="C27" s="17">
        <v>30</v>
      </c>
      <c r="D27" s="17">
        <f t="shared" si="0"/>
        <v>30</v>
      </c>
      <c r="E27" s="22">
        <f t="shared" si="1"/>
        <v>0</v>
      </c>
      <c r="F27" s="17">
        <v>11</v>
      </c>
      <c r="G27" s="15">
        <v>10</v>
      </c>
      <c r="H27" s="22">
        <f t="shared" si="2"/>
        <v>-1</v>
      </c>
      <c r="I27" s="17">
        <v>10</v>
      </c>
      <c r="J27" s="15">
        <v>10</v>
      </c>
      <c r="K27" s="22">
        <f t="shared" si="3"/>
        <v>0</v>
      </c>
      <c r="L27" s="17">
        <v>9</v>
      </c>
      <c r="M27" s="15">
        <v>10</v>
      </c>
      <c r="N27" s="22">
        <f t="shared" si="4"/>
        <v>1</v>
      </c>
      <c r="O27" s="17">
        <v>0</v>
      </c>
      <c r="P27" s="15">
        <v>0</v>
      </c>
      <c r="Q27" s="22">
        <f t="shared" si="5"/>
        <v>0</v>
      </c>
      <c r="R27" s="17">
        <v>0</v>
      </c>
      <c r="S27" s="15"/>
      <c r="T27" s="22">
        <f t="shared" si="6"/>
        <v>0</v>
      </c>
    </row>
    <row r="28" spans="1:20">
      <c r="A28" s="5" t="s">
        <v>61</v>
      </c>
      <c r="B28" s="9" t="s">
        <v>60</v>
      </c>
      <c r="C28" s="17">
        <v>13</v>
      </c>
      <c r="D28" s="17">
        <f t="shared" si="0"/>
        <v>19</v>
      </c>
      <c r="E28" s="22">
        <f t="shared" si="1"/>
        <v>6</v>
      </c>
      <c r="F28" s="17">
        <v>13</v>
      </c>
      <c r="G28" s="15">
        <v>19</v>
      </c>
      <c r="H28" s="22">
        <f t="shared" si="2"/>
        <v>6</v>
      </c>
      <c r="I28" s="17">
        <v>0</v>
      </c>
      <c r="J28" s="15">
        <v>0</v>
      </c>
      <c r="K28" s="22">
        <f t="shared" si="3"/>
        <v>0</v>
      </c>
      <c r="L28" s="17">
        <v>0</v>
      </c>
      <c r="M28" s="15"/>
      <c r="N28" s="22">
        <f t="shared" si="4"/>
        <v>0</v>
      </c>
      <c r="O28" s="17">
        <v>0</v>
      </c>
      <c r="P28" s="15"/>
      <c r="Q28" s="22">
        <f t="shared" si="5"/>
        <v>0</v>
      </c>
      <c r="R28" s="17">
        <v>0</v>
      </c>
      <c r="S28" s="15"/>
      <c r="T28" s="22">
        <f t="shared" si="6"/>
        <v>0</v>
      </c>
    </row>
    <row r="29" spans="1:20">
      <c r="A29" s="5" t="s">
        <v>62</v>
      </c>
      <c r="B29" s="9" t="s">
        <v>63</v>
      </c>
      <c r="C29" s="17">
        <v>147</v>
      </c>
      <c r="D29" s="17">
        <f t="shared" si="0"/>
        <v>137</v>
      </c>
      <c r="E29" s="22">
        <f t="shared" si="1"/>
        <v>-10</v>
      </c>
      <c r="F29" s="17">
        <v>46</v>
      </c>
      <c r="G29" s="15">
        <v>46</v>
      </c>
      <c r="H29" s="22">
        <f t="shared" si="2"/>
        <v>0</v>
      </c>
      <c r="I29" s="17">
        <v>46</v>
      </c>
      <c r="J29" s="15">
        <v>49</v>
      </c>
      <c r="K29" s="22">
        <f t="shared" si="3"/>
        <v>3</v>
      </c>
      <c r="L29" s="17">
        <v>55</v>
      </c>
      <c r="M29" s="15">
        <v>42</v>
      </c>
      <c r="N29" s="22">
        <f t="shared" si="4"/>
        <v>-13</v>
      </c>
      <c r="O29" s="17">
        <v>0</v>
      </c>
      <c r="P29" s="15">
        <v>0</v>
      </c>
      <c r="Q29" s="22">
        <f t="shared" si="5"/>
        <v>0</v>
      </c>
      <c r="R29" s="17">
        <v>0</v>
      </c>
      <c r="S29" s="15"/>
      <c r="T29" s="22">
        <f t="shared" si="6"/>
        <v>0</v>
      </c>
    </row>
    <row r="30" spans="1:20">
      <c r="A30" s="5" t="s">
        <v>64</v>
      </c>
      <c r="B30" s="9" t="s">
        <v>65</v>
      </c>
      <c r="C30" s="17">
        <v>47</v>
      </c>
      <c r="D30" s="17">
        <f t="shared" si="0"/>
        <v>47</v>
      </c>
      <c r="E30" s="22">
        <f t="shared" si="1"/>
        <v>0</v>
      </c>
      <c r="F30" s="17">
        <v>25</v>
      </c>
      <c r="G30" s="15">
        <v>16</v>
      </c>
      <c r="H30" s="22">
        <f t="shared" si="2"/>
        <v>-9</v>
      </c>
      <c r="I30" s="17">
        <v>7</v>
      </c>
      <c r="J30" s="15">
        <v>17</v>
      </c>
      <c r="K30" s="22">
        <f t="shared" si="3"/>
        <v>10</v>
      </c>
      <c r="L30" s="17">
        <v>15</v>
      </c>
      <c r="M30" s="15">
        <v>14</v>
      </c>
      <c r="N30" s="22">
        <f t="shared" si="4"/>
        <v>-1</v>
      </c>
      <c r="O30" s="17">
        <v>0</v>
      </c>
      <c r="P30" s="15">
        <v>0</v>
      </c>
      <c r="Q30" s="22">
        <f t="shared" si="5"/>
        <v>0</v>
      </c>
      <c r="R30" s="17">
        <v>0</v>
      </c>
      <c r="S30" s="15"/>
      <c r="T30" s="22">
        <f t="shared" si="6"/>
        <v>0</v>
      </c>
    </row>
    <row r="31" spans="1:20">
      <c r="A31" s="5" t="s">
        <v>66</v>
      </c>
      <c r="B31" s="9" t="s">
        <v>63</v>
      </c>
      <c r="C31" s="17">
        <v>23</v>
      </c>
      <c r="D31" s="17">
        <f t="shared" si="0"/>
        <v>26</v>
      </c>
      <c r="E31" s="22">
        <f t="shared" si="1"/>
        <v>3</v>
      </c>
      <c r="F31" s="17">
        <v>23</v>
      </c>
      <c r="G31" s="15">
        <v>26</v>
      </c>
      <c r="H31" s="22">
        <f t="shared" si="2"/>
        <v>3</v>
      </c>
      <c r="I31" s="17">
        <v>0</v>
      </c>
      <c r="J31" s="15">
        <v>0</v>
      </c>
      <c r="K31" s="22">
        <f t="shared" si="3"/>
        <v>0</v>
      </c>
      <c r="L31" s="17">
        <v>0</v>
      </c>
      <c r="M31" s="15"/>
      <c r="N31" s="22">
        <f t="shared" si="4"/>
        <v>0</v>
      </c>
      <c r="O31" s="17">
        <v>0</v>
      </c>
      <c r="P31" s="15"/>
      <c r="Q31" s="22">
        <f t="shared" si="5"/>
        <v>0</v>
      </c>
      <c r="R31" s="17">
        <v>0</v>
      </c>
      <c r="S31" s="15"/>
      <c r="T31" s="22">
        <f t="shared" si="6"/>
        <v>0</v>
      </c>
    </row>
    <row r="32" spans="1:20">
      <c r="A32" s="5" t="s">
        <v>67</v>
      </c>
      <c r="B32" s="9" t="s">
        <v>65</v>
      </c>
      <c r="C32" s="17">
        <v>21</v>
      </c>
      <c r="D32" s="17">
        <f t="shared" si="0"/>
        <v>20</v>
      </c>
      <c r="E32" s="22">
        <f t="shared" si="1"/>
        <v>-1</v>
      </c>
      <c r="F32" s="17">
        <v>21</v>
      </c>
      <c r="G32" s="15">
        <v>20</v>
      </c>
      <c r="H32" s="22">
        <f t="shared" si="2"/>
        <v>-1</v>
      </c>
      <c r="I32" s="17">
        <v>0</v>
      </c>
      <c r="J32" s="15">
        <v>0</v>
      </c>
      <c r="K32" s="22">
        <f t="shared" si="3"/>
        <v>0</v>
      </c>
      <c r="L32" s="17">
        <v>0</v>
      </c>
      <c r="M32" s="15"/>
      <c r="N32" s="22">
        <f t="shared" si="4"/>
        <v>0</v>
      </c>
      <c r="O32" s="17">
        <v>0</v>
      </c>
      <c r="P32" s="15"/>
      <c r="Q32" s="22">
        <f t="shared" si="5"/>
        <v>0</v>
      </c>
      <c r="R32" s="17">
        <v>0</v>
      </c>
      <c r="S32" s="15"/>
      <c r="T32" s="22">
        <f t="shared" si="6"/>
        <v>0</v>
      </c>
    </row>
    <row r="33" spans="1:20">
      <c r="A33" s="46" t="s">
        <v>9</v>
      </c>
      <c r="B33" s="46"/>
      <c r="C33" s="20">
        <v>281</v>
      </c>
      <c r="D33" s="20">
        <f t="shared" si="0"/>
        <v>279</v>
      </c>
      <c r="E33" s="20">
        <f t="shared" si="1"/>
        <v>-2</v>
      </c>
      <c r="F33" s="20">
        <v>139</v>
      </c>
      <c r="G33" s="16">
        <v>137</v>
      </c>
      <c r="H33" s="20">
        <f t="shared" si="2"/>
        <v>-2</v>
      </c>
      <c r="I33" s="20">
        <v>63</v>
      </c>
      <c r="J33" s="16">
        <v>76</v>
      </c>
      <c r="K33" s="20">
        <f t="shared" si="3"/>
        <v>13</v>
      </c>
      <c r="L33" s="20">
        <v>79</v>
      </c>
      <c r="M33" s="16">
        <v>66</v>
      </c>
      <c r="N33" s="20">
        <f t="shared" si="4"/>
        <v>-13</v>
      </c>
      <c r="O33" s="20">
        <v>0</v>
      </c>
      <c r="P33" s="16">
        <v>0</v>
      </c>
      <c r="Q33" s="20">
        <f t="shared" si="5"/>
        <v>0</v>
      </c>
      <c r="R33" s="20">
        <v>0</v>
      </c>
      <c r="S33" s="16"/>
      <c r="T33" s="20">
        <f t="shared" si="6"/>
        <v>0</v>
      </c>
    </row>
    <row r="34" spans="1:20">
      <c r="A34" s="5">
        <v>36951</v>
      </c>
      <c r="B34" s="9" t="s">
        <v>68</v>
      </c>
      <c r="C34" s="17">
        <v>33</v>
      </c>
      <c r="D34" s="17">
        <f t="shared" si="0"/>
        <v>80</v>
      </c>
      <c r="E34" s="22">
        <f t="shared" si="1"/>
        <v>47</v>
      </c>
      <c r="F34" s="17">
        <v>11</v>
      </c>
      <c r="G34" s="15">
        <v>20</v>
      </c>
      <c r="H34" s="22">
        <f t="shared" si="2"/>
        <v>9</v>
      </c>
      <c r="I34" s="17">
        <v>5</v>
      </c>
      <c r="J34" s="15">
        <v>30</v>
      </c>
      <c r="K34" s="22">
        <f t="shared" si="3"/>
        <v>25</v>
      </c>
      <c r="L34" s="17">
        <v>17</v>
      </c>
      <c r="M34" s="15">
        <v>30</v>
      </c>
      <c r="N34" s="22">
        <f t="shared" si="4"/>
        <v>13</v>
      </c>
      <c r="O34" s="17">
        <v>0</v>
      </c>
      <c r="P34" s="15"/>
      <c r="Q34" s="22">
        <f t="shared" si="5"/>
        <v>0</v>
      </c>
      <c r="R34" s="17">
        <v>0</v>
      </c>
      <c r="S34" s="15"/>
      <c r="T34" s="22">
        <f t="shared" si="6"/>
        <v>0</v>
      </c>
    </row>
    <row r="35" spans="1:20">
      <c r="A35" s="5">
        <v>37316</v>
      </c>
      <c r="B35" s="9" t="s">
        <v>69</v>
      </c>
      <c r="C35" s="17">
        <v>69</v>
      </c>
      <c r="D35" s="17">
        <f t="shared" si="0"/>
        <v>79</v>
      </c>
      <c r="E35" s="22">
        <f t="shared" si="1"/>
        <v>10</v>
      </c>
      <c r="F35" s="17">
        <v>28</v>
      </c>
      <c r="G35" s="15">
        <v>30</v>
      </c>
      <c r="H35" s="22">
        <f t="shared" si="2"/>
        <v>2</v>
      </c>
      <c r="I35" s="41">
        <v>22</v>
      </c>
      <c r="J35" s="15">
        <v>30</v>
      </c>
      <c r="K35" s="22">
        <f t="shared" si="3"/>
        <v>8</v>
      </c>
      <c r="L35" s="17">
        <v>19</v>
      </c>
      <c r="M35" s="15">
        <v>19</v>
      </c>
      <c r="N35" s="22">
        <f t="shared" si="4"/>
        <v>0</v>
      </c>
      <c r="O35" s="17">
        <v>0</v>
      </c>
      <c r="P35" s="15"/>
      <c r="Q35" s="22">
        <f t="shared" si="5"/>
        <v>0</v>
      </c>
      <c r="R35" s="17">
        <v>0</v>
      </c>
      <c r="S35" s="15"/>
      <c r="T35" s="22">
        <f t="shared" si="6"/>
        <v>0</v>
      </c>
    </row>
    <row r="36" spans="1:20">
      <c r="A36" s="5">
        <v>36982</v>
      </c>
      <c r="B36" s="9" t="s">
        <v>70</v>
      </c>
      <c r="C36" s="17">
        <v>4</v>
      </c>
      <c r="D36" s="17">
        <f t="shared" si="0"/>
        <v>8</v>
      </c>
      <c r="E36" s="22">
        <f t="shared" si="1"/>
        <v>4</v>
      </c>
      <c r="F36" s="17">
        <v>4</v>
      </c>
      <c r="G36" s="15">
        <v>8</v>
      </c>
      <c r="H36" s="22">
        <f t="shared" si="2"/>
        <v>4</v>
      </c>
      <c r="I36" s="17">
        <v>0</v>
      </c>
      <c r="J36" s="15">
        <v>0</v>
      </c>
      <c r="K36" s="22">
        <f t="shared" si="3"/>
        <v>0</v>
      </c>
      <c r="L36" s="17">
        <v>0</v>
      </c>
      <c r="M36" s="15"/>
      <c r="N36" s="22">
        <f t="shared" si="4"/>
        <v>0</v>
      </c>
      <c r="O36" s="17">
        <v>0</v>
      </c>
      <c r="P36" s="15"/>
      <c r="Q36" s="22">
        <f t="shared" si="5"/>
        <v>0</v>
      </c>
      <c r="R36" s="17">
        <v>0</v>
      </c>
      <c r="S36" s="15"/>
      <c r="T36" s="22">
        <f t="shared" si="6"/>
        <v>0</v>
      </c>
    </row>
    <row r="37" spans="1:20">
      <c r="A37" s="5">
        <v>37347</v>
      </c>
      <c r="B37" s="9" t="s">
        <v>69</v>
      </c>
      <c r="C37" s="17">
        <v>13</v>
      </c>
      <c r="D37" s="17">
        <f t="shared" si="0"/>
        <v>15</v>
      </c>
      <c r="E37" s="22">
        <f t="shared" si="1"/>
        <v>2</v>
      </c>
      <c r="F37" s="17">
        <v>13</v>
      </c>
      <c r="G37" s="15">
        <v>15</v>
      </c>
      <c r="H37" s="22">
        <f t="shared" si="2"/>
        <v>2</v>
      </c>
      <c r="I37" s="17">
        <v>0</v>
      </c>
      <c r="J37" s="15">
        <v>0</v>
      </c>
      <c r="K37" s="22">
        <f t="shared" si="3"/>
        <v>0</v>
      </c>
      <c r="L37" s="17">
        <v>0</v>
      </c>
      <c r="M37" s="15"/>
      <c r="N37" s="22">
        <f t="shared" si="4"/>
        <v>0</v>
      </c>
      <c r="O37" s="17">
        <v>0</v>
      </c>
      <c r="P37" s="15"/>
      <c r="Q37" s="22">
        <f t="shared" si="5"/>
        <v>0</v>
      </c>
      <c r="R37" s="17">
        <v>0</v>
      </c>
      <c r="S37" s="15"/>
      <c r="T37" s="22">
        <f t="shared" si="6"/>
        <v>0</v>
      </c>
    </row>
    <row r="38" spans="1:20" ht="30">
      <c r="A38" s="5">
        <v>37317</v>
      </c>
      <c r="B38" s="9" t="s">
        <v>71</v>
      </c>
      <c r="C38" s="17">
        <v>52</v>
      </c>
      <c r="D38" s="17">
        <f t="shared" si="0"/>
        <v>60</v>
      </c>
      <c r="E38" s="22">
        <f t="shared" si="1"/>
        <v>8</v>
      </c>
      <c r="F38" s="41">
        <v>20</v>
      </c>
      <c r="G38" s="15">
        <v>20</v>
      </c>
      <c r="H38" s="22">
        <f t="shared" si="2"/>
        <v>0</v>
      </c>
      <c r="I38" s="17">
        <v>17</v>
      </c>
      <c r="J38" s="15">
        <v>20</v>
      </c>
      <c r="K38" s="22">
        <f t="shared" si="3"/>
        <v>3</v>
      </c>
      <c r="L38" s="17">
        <v>15</v>
      </c>
      <c r="M38" s="15">
        <v>20</v>
      </c>
      <c r="N38" s="22">
        <f t="shared" si="4"/>
        <v>5</v>
      </c>
      <c r="O38" s="17">
        <v>0</v>
      </c>
      <c r="P38" s="15"/>
      <c r="Q38" s="22">
        <f t="shared" si="5"/>
        <v>0</v>
      </c>
      <c r="R38" s="17">
        <v>0</v>
      </c>
      <c r="S38" s="15"/>
      <c r="T38" s="22">
        <f t="shared" si="6"/>
        <v>0</v>
      </c>
    </row>
    <row r="39" spans="1:20" ht="30">
      <c r="A39" s="5">
        <v>37348</v>
      </c>
      <c r="B39" s="9" t="s">
        <v>72</v>
      </c>
      <c r="C39" s="17">
        <v>8</v>
      </c>
      <c r="D39" s="17">
        <f t="shared" si="0"/>
        <v>15</v>
      </c>
      <c r="E39" s="22">
        <f t="shared" si="1"/>
        <v>7</v>
      </c>
      <c r="F39" s="41">
        <v>8</v>
      </c>
      <c r="G39" s="15">
        <v>15</v>
      </c>
      <c r="H39" s="22">
        <f t="shared" si="2"/>
        <v>7</v>
      </c>
      <c r="I39" s="17">
        <v>0</v>
      </c>
      <c r="J39" s="15">
        <v>0</v>
      </c>
      <c r="K39" s="22">
        <f t="shared" si="3"/>
        <v>0</v>
      </c>
      <c r="L39" s="17">
        <v>0</v>
      </c>
      <c r="M39" s="15"/>
      <c r="N39" s="22">
        <f t="shared" si="4"/>
        <v>0</v>
      </c>
      <c r="O39" s="17">
        <v>0</v>
      </c>
      <c r="P39" s="15"/>
      <c r="Q39" s="22">
        <f t="shared" si="5"/>
        <v>0</v>
      </c>
      <c r="R39" s="17">
        <v>0</v>
      </c>
      <c r="S39" s="15"/>
      <c r="T39" s="22">
        <f t="shared" si="6"/>
        <v>0</v>
      </c>
    </row>
    <row r="40" spans="1:20">
      <c r="A40" s="5">
        <v>36959</v>
      </c>
      <c r="B40" s="9" t="s">
        <v>73</v>
      </c>
      <c r="C40" s="17">
        <v>42</v>
      </c>
      <c r="D40" s="17">
        <f t="shared" si="0"/>
        <v>45</v>
      </c>
      <c r="E40" s="22">
        <f t="shared" si="1"/>
        <v>3</v>
      </c>
      <c r="F40" s="41">
        <v>20</v>
      </c>
      <c r="G40" s="15">
        <v>20</v>
      </c>
      <c r="H40" s="22">
        <f t="shared" si="2"/>
        <v>0</v>
      </c>
      <c r="I40" s="17">
        <v>9</v>
      </c>
      <c r="J40" s="15">
        <v>10</v>
      </c>
      <c r="K40" s="22">
        <f t="shared" si="3"/>
        <v>1</v>
      </c>
      <c r="L40" s="17">
        <v>13</v>
      </c>
      <c r="M40" s="15">
        <v>15</v>
      </c>
      <c r="N40" s="22">
        <f t="shared" si="4"/>
        <v>2</v>
      </c>
      <c r="O40" s="17">
        <v>0</v>
      </c>
      <c r="P40" s="15"/>
      <c r="Q40" s="22">
        <f t="shared" si="5"/>
        <v>0</v>
      </c>
      <c r="R40" s="17">
        <v>0</v>
      </c>
      <c r="S40" s="15"/>
      <c r="T40" s="22">
        <f t="shared" si="6"/>
        <v>0</v>
      </c>
    </row>
    <row r="41" spans="1:20">
      <c r="A41" s="5">
        <v>37689</v>
      </c>
      <c r="B41" s="9" t="s">
        <v>74</v>
      </c>
      <c r="C41" s="17">
        <v>66</v>
      </c>
      <c r="D41" s="17">
        <f t="shared" si="0"/>
        <v>66</v>
      </c>
      <c r="E41" s="22">
        <f t="shared" si="1"/>
        <v>0</v>
      </c>
      <c r="F41" s="17">
        <v>20</v>
      </c>
      <c r="G41" s="15">
        <v>20</v>
      </c>
      <c r="H41" s="22">
        <f t="shared" si="2"/>
        <v>0</v>
      </c>
      <c r="I41" s="17">
        <v>21</v>
      </c>
      <c r="J41" s="15">
        <v>21</v>
      </c>
      <c r="K41" s="22">
        <f t="shared" si="3"/>
        <v>0</v>
      </c>
      <c r="L41" s="17">
        <v>25</v>
      </c>
      <c r="M41" s="15">
        <v>25</v>
      </c>
      <c r="N41" s="22">
        <f t="shared" si="4"/>
        <v>0</v>
      </c>
      <c r="O41" s="17">
        <v>0</v>
      </c>
      <c r="P41" s="15"/>
      <c r="Q41" s="22">
        <f t="shared" si="5"/>
        <v>0</v>
      </c>
      <c r="R41" s="17">
        <v>0</v>
      </c>
      <c r="S41" s="15"/>
      <c r="T41" s="22">
        <f t="shared" si="6"/>
        <v>0</v>
      </c>
    </row>
    <row r="42" spans="1:20">
      <c r="A42" s="5" t="s">
        <v>75</v>
      </c>
      <c r="B42" s="9" t="s">
        <v>76</v>
      </c>
      <c r="C42" s="17">
        <v>138</v>
      </c>
      <c r="D42" s="17">
        <f t="shared" si="0"/>
        <v>144</v>
      </c>
      <c r="E42" s="22">
        <f t="shared" si="1"/>
        <v>6</v>
      </c>
      <c r="F42" s="17">
        <v>43</v>
      </c>
      <c r="G42" s="15">
        <v>44</v>
      </c>
      <c r="H42" s="22">
        <f t="shared" si="2"/>
        <v>1</v>
      </c>
      <c r="I42" s="17">
        <v>50</v>
      </c>
      <c r="J42" s="15">
        <v>52</v>
      </c>
      <c r="K42" s="22">
        <f t="shared" si="3"/>
        <v>2</v>
      </c>
      <c r="L42" s="41">
        <v>45</v>
      </c>
      <c r="M42" s="15">
        <v>48</v>
      </c>
      <c r="N42" s="22">
        <f t="shared" si="4"/>
        <v>3</v>
      </c>
      <c r="O42" s="17">
        <v>0</v>
      </c>
      <c r="P42" s="15"/>
      <c r="Q42" s="22">
        <f t="shared" si="5"/>
        <v>0</v>
      </c>
      <c r="R42" s="17">
        <v>0</v>
      </c>
      <c r="S42" s="15"/>
      <c r="T42" s="22">
        <f t="shared" si="6"/>
        <v>0</v>
      </c>
    </row>
    <row r="43" spans="1:20">
      <c r="A43" s="46" t="s">
        <v>10</v>
      </c>
      <c r="B43" s="46"/>
      <c r="C43" s="20">
        <v>425</v>
      </c>
      <c r="D43" s="20">
        <v>512</v>
      </c>
      <c r="E43" s="20">
        <v>87</v>
      </c>
      <c r="F43" s="20">
        <v>167</v>
      </c>
      <c r="G43" s="16">
        <v>192</v>
      </c>
      <c r="H43" s="20">
        <v>25</v>
      </c>
      <c r="I43" s="20">
        <v>124</v>
      </c>
      <c r="J43" s="16">
        <v>163</v>
      </c>
      <c r="K43" s="20">
        <v>39</v>
      </c>
      <c r="L43" s="20">
        <v>134</v>
      </c>
      <c r="M43" s="16">
        <v>157</v>
      </c>
      <c r="N43" s="20">
        <f t="shared" si="4"/>
        <v>23</v>
      </c>
      <c r="O43" s="20">
        <v>0</v>
      </c>
      <c r="P43" s="16">
        <v>0</v>
      </c>
      <c r="Q43" s="20">
        <f t="shared" si="5"/>
        <v>0</v>
      </c>
      <c r="R43" s="20">
        <v>0</v>
      </c>
      <c r="S43" s="16"/>
      <c r="T43" s="20">
        <f t="shared" si="6"/>
        <v>0</v>
      </c>
    </row>
    <row r="44" spans="1:20">
      <c r="A44" s="5" t="s">
        <v>77</v>
      </c>
      <c r="B44" s="9" t="s">
        <v>78</v>
      </c>
      <c r="C44" s="17">
        <v>52</v>
      </c>
      <c r="D44" s="17">
        <f t="shared" si="0"/>
        <v>68</v>
      </c>
      <c r="E44" s="22">
        <f t="shared" si="1"/>
        <v>16</v>
      </c>
      <c r="F44" s="17">
        <v>19</v>
      </c>
      <c r="G44" s="15">
        <v>25</v>
      </c>
      <c r="H44" s="22">
        <f t="shared" si="2"/>
        <v>6</v>
      </c>
      <c r="I44" s="17">
        <v>19</v>
      </c>
      <c r="J44" s="15">
        <v>23</v>
      </c>
      <c r="K44" s="22">
        <f t="shared" si="3"/>
        <v>4</v>
      </c>
      <c r="L44" s="17">
        <v>14</v>
      </c>
      <c r="M44" s="15">
        <v>20</v>
      </c>
      <c r="N44" s="22">
        <f t="shared" si="4"/>
        <v>6</v>
      </c>
      <c r="O44" s="17">
        <v>0</v>
      </c>
      <c r="P44" s="15"/>
      <c r="Q44" s="22">
        <f t="shared" si="5"/>
        <v>0</v>
      </c>
      <c r="R44" s="17">
        <v>0</v>
      </c>
      <c r="S44" s="15"/>
      <c r="T44" s="22">
        <f t="shared" si="6"/>
        <v>0</v>
      </c>
    </row>
    <row r="45" spans="1:20">
      <c r="A45" s="5" t="s">
        <v>79</v>
      </c>
      <c r="B45" s="9" t="s">
        <v>80</v>
      </c>
      <c r="C45" s="17">
        <v>36</v>
      </c>
      <c r="D45" s="17">
        <f t="shared" si="0"/>
        <v>38</v>
      </c>
      <c r="E45" s="22">
        <f t="shared" si="1"/>
        <v>2</v>
      </c>
      <c r="F45" s="17">
        <v>10</v>
      </c>
      <c r="G45" s="15">
        <v>11</v>
      </c>
      <c r="H45" s="22">
        <f t="shared" si="2"/>
        <v>1</v>
      </c>
      <c r="I45" s="17">
        <v>11</v>
      </c>
      <c r="J45" s="15">
        <v>12</v>
      </c>
      <c r="K45" s="22">
        <f t="shared" si="3"/>
        <v>1</v>
      </c>
      <c r="L45" s="17">
        <v>10</v>
      </c>
      <c r="M45" s="15">
        <v>10</v>
      </c>
      <c r="N45" s="22">
        <f t="shared" si="4"/>
        <v>0</v>
      </c>
      <c r="O45" s="17">
        <v>5</v>
      </c>
      <c r="P45" s="15">
        <v>5</v>
      </c>
      <c r="Q45" s="22">
        <f t="shared" si="5"/>
        <v>0</v>
      </c>
      <c r="R45" s="17">
        <v>0</v>
      </c>
      <c r="S45" s="15"/>
      <c r="T45" s="22">
        <f t="shared" si="6"/>
        <v>0</v>
      </c>
    </row>
    <row r="46" spans="1:20">
      <c r="A46" s="5" t="s">
        <v>81</v>
      </c>
      <c r="B46" s="9" t="s">
        <v>82</v>
      </c>
      <c r="C46" s="17">
        <v>11</v>
      </c>
      <c r="D46" s="17">
        <f t="shared" si="0"/>
        <v>10</v>
      </c>
      <c r="E46" s="22">
        <f t="shared" si="1"/>
        <v>-1</v>
      </c>
      <c r="F46" s="17">
        <v>0</v>
      </c>
      <c r="G46" s="15"/>
      <c r="H46" s="22">
        <f t="shared" si="2"/>
        <v>0</v>
      </c>
      <c r="I46" s="17">
        <v>0</v>
      </c>
      <c r="J46" s="15"/>
      <c r="K46" s="22">
        <f t="shared" si="3"/>
        <v>0</v>
      </c>
      <c r="L46" s="17">
        <v>11</v>
      </c>
      <c r="M46" s="15">
        <v>10</v>
      </c>
      <c r="N46" s="22">
        <f t="shared" si="4"/>
        <v>-1</v>
      </c>
      <c r="O46" s="17">
        <v>0</v>
      </c>
      <c r="P46" s="15"/>
      <c r="Q46" s="22">
        <f t="shared" si="5"/>
        <v>0</v>
      </c>
      <c r="R46" s="17">
        <v>0</v>
      </c>
      <c r="S46" s="15"/>
      <c r="T46" s="22">
        <f t="shared" si="6"/>
        <v>0</v>
      </c>
    </row>
    <row r="47" spans="1:20">
      <c r="A47" s="5" t="s">
        <v>83</v>
      </c>
      <c r="B47" s="9" t="s">
        <v>84</v>
      </c>
      <c r="C47" s="17">
        <v>10</v>
      </c>
      <c r="D47" s="17">
        <f t="shared" si="0"/>
        <v>10</v>
      </c>
      <c r="E47" s="22">
        <f t="shared" si="1"/>
        <v>0</v>
      </c>
      <c r="F47" s="17">
        <v>0</v>
      </c>
      <c r="G47" s="15"/>
      <c r="H47" s="22">
        <f t="shared" si="2"/>
        <v>0</v>
      </c>
      <c r="I47" s="17">
        <v>0</v>
      </c>
      <c r="J47" s="15"/>
      <c r="K47" s="22">
        <f t="shared" si="3"/>
        <v>0</v>
      </c>
      <c r="L47" s="17">
        <v>10</v>
      </c>
      <c r="M47" s="15">
        <v>10</v>
      </c>
      <c r="N47" s="22">
        <f t="shared" si="4"/>
        <v>0</v>
      </c>
      <c r="O47" s="17">
        <v>0</v>
      </c>
      <c r="P47" s="15"/>
      <c r="Q47" s="22">
        <f t="shared" si="5"/>
        <v>0</v>
      </c>
      <c r="R47" s="17">
        <v>0</v>
      </c>
      <c r="S47" s="15"/>
      <c r="T47" s="22">
        <f t="shared" si="6"/>
        <v>0</v>
      </c>
    </row>
    <row r="48" spans="1:20" ht="30">
      <c r="A48" s="5" t="s">
        <v>85</v>
      </c>
      <c r="B48" s="9" t="s">
        <v>86</v>
      </c>
      <c r="C48" s="17">
        <v>58</v>
      </c>
      <c r="D48" s="17">
        <f t="shared" si="0"/>
        <v>58</v>
      </c>
      <c r="E48" s="22">
        <f t="shared" si="1"/>
        <v>0</v>
      </c>
      <c r="F48" s="17">
        <v>25</v>
      </c>
      <c r="G48" s="15">
        <v>25</v>
      </c>
      <c r="H48" s="22">
        <f t="shared" si="2"/>
        <v>0</v>
      </c>
      <c r="I48" s="17">
        <v>22</v>
      </c>
      <c r="J48" s="15">
        <v>23</v>
      </c>
      <c r="K48" s="22">
        <f t="shared" si="3"/>
        <v>1</v>
      </c>
      <c r="L48" s="17">
        <v>11</v>
      </c>
      <c r="M48" s="15">
        <v>10</v>
      </c>
      <c r="N48" s="22">
        <f t="shared" si="4"/>
        <v>-1</v>
      </c>
      <c r="O48" s="17">
        <v>0</v>
      </c>
      <c r="P48" s="15"/>
      <c r="Q48" s="22">
        <f t="shared" si="5"/>
        <v>0</v>
      </c>
      <c r="R48" s="17">
        <v>0</v>
      </c>
      <c r="S48" s="15"/>
      <c r="T48" s="22">
        <f t="shared" si="6"/>
        <v>0</v>
      </c>
    </row>
    <row r="49" spans="1:20">
      <c r="A49" s="46" t="s">
        <v>11</v>
      </c>
      <c r="B49" s="46"/>
      <c r="C49" s="20">
        <v>167</v>
      </c>
      <c r="D49" s="20">
        <f t="shared" si="0"/>
        <v>184</v>
      </c>
      <c r="E49" s="20">
        <f t="shared" si="1"/>
        <v>17</v>
      </c>
      <c r="F49" s="20">
        <v>54</v>
      </c>
      <c r="G49" s="16">
        <v>61</v>
      </c>
      <c r="H49" s="20">
        <f t="shared" si="2"/>
        <v>7</v>
      </c>
      <c r="I49" s="20">
        <v>52</v>
      </c>
      <c r="J49" s="16">
        <v>58</v>
      </c>
      <c r="K49" s="20">
        <f t="shared" si="3"/>
        <v>6</v>
      </c>
      <c r="L49" s="20">
        <v>56</v>
      </c>
      <c r="M49" s="16">
        <v>60</v>
      </c>
      <c r="N49" s="20">
        <f t="shared" si="4"/>
        <v>4</v>
      </c>
      <c r="O49" s="20">
        <v>5</v>
      </c>
      <c r="P49" s="16">
        <v>5</v>
      </c>
      <c r="Q49" s="20">
        <f t="shared" si="5"/>
        <v>0</v>
      </c>
      <c r="R49" s="20">
        <v>0</v>
      </c>
      <c r="S49" s="16"/>
      <c r="T49" s="20">
        <f t="shared" si="6"/>
        <v>0</v>
      </c>
    </row>
    <row r="50" spans="1:20">
      <c r="A50" s="5">
        <v>36957</v>
      </c>
      <c r="B50" s="9" t="s">
        <v>87</v>
      </c>
      <c r="C50" s="17">
        <v>87</v>
      </c>
      <c r="D50" s="17">
        <f t="shared" si="0"/>
        <v>79</v>
      </c>
      <c r="E50" s="22">
        <f t="shared" si="1"/>
        <v>-8</v>
      </c>
      <c r="F50" s="17">
        <v>20</v>
      </c>
      <c r="G50" s="15">
        <v>19</v>
      </c>
      <c r="H50" s="22">
        <f t="shared" si="2"/>
        <v>-1</v>
      </c>
      <c r="I50" s="17">
        <v>22</v>
      </c>
      <c r="J50" s="15">
        <v>20</v>
      </c>
      <c r="K50" s="22">
        <f t="shared" si="3"/>
        <v>-2</v>
      </c>
      <c r="L50" s="17">
        <v>27</v>
      </c>
      <c r="M50" s="15">
        <v>20</v>
      </c>
      <c r="N50" s="22">
        <f t="shared" si="4"/>
        <v>-7</v>
      </c>
      <c r="O50" s="17">
        <v>18</v>
      </c>
      <c r="P50" s="15">
        <v>20</v>
      </c>
      <c r="Q50" s="22">
        <f t="shared" si="5"/>
        <v>2</v>
      </c>
      <c r="R50" s="17">
        <v>0</v>
      </c>
      <c r="S50" s="15"/>
      <c r="T50" s="22">
        <f t="shared" si="6"/>
        <v>0</v>
      </c>
    </row>
    <row r="51" spans="1:20">
      <c r="A51" s="5">
        <v>36958</v>
      </c>
      <c r="B51" s="9" t="s">
        <v>36</v>
      </c>
      <c r="C51" s="17">
        <v>443</v>
      </c>
      <c r="D51" s="17">
        <f t="shared" si="0"/>
        <v>507</v>
      </c>
      <c r="E51" s="22">
        <f t="shared" si="1"/>
        <v>64</v>
      </c>
      <c r="F51" s="17">
        <v>175</v>
      </c>
      <c r="G51" s="15">
        <v>180</v>
      </c>
      <c r="H51" s="22">
        <f t="shared" si="2"/>
        <v>5</v>
      </c>
      <c r="I51" s="17">
        <v>135</v>
      </c>
      <c r="J51" s="15">
        <v>167</v>
      </c>
      <c r="K51" s="22">
        <f t="shared" si="3"/>
        <v>32</v>
      </c>
      <c r="L51" s="17">
        <v>132</v>
      </c>
      <c r="M51" s="15">
        <v>160</v>
      </c>
      <c r="N51" s="22">
        <f t="shared" si="4"/>
        <v>28</v>
      </c>
      <c r="O51" s="17">
        <v>1</v>
      </c>
      <c r="P51" s="15"/>
      <c r="Q51" s="22">
        <f t="shared" si="5"/>
        <v>-1</v>
      </c>
      <c r="R51" s="17">
        <v>0</v>
      </c>
      <c r="S51" s="17"/>
      <c r="T51" s="22">
        <f t="shared" si="6"/>
        <v>0</v>
      </c>
    </row>
    <row r="52" spans="1:20">
      <c r="A52" s="5">
        <v>37336</v>
      </c>
      <c r="B52" s="9" t="s">
        <v>88</v>
      </c>
      <c r="C52" s="17">
        <v>61</v>
      </c>
      <c r="D52" s="17">
        <f t="shared" si="0"/>
        <v>73</v>
      </c>
      <c r="E52" s="22">
        <f t="shared" si="1"/>
        <v>12</v>
      </c>
      <c r="F52" s="17">
        <v>22</v>
      </c>
      <c r="G52" s="15">
        <v>25</v>
      </c>
      <c r="H52" s="22">
        <f t="shared" si="2"/>
        <v>3</v>
      </c>
      <c r="I52" s="17">
        <v>25</v>
      </c>
      <c r="J52" s="15">
        <v>25</v>
      </c>
      <c r="K52" s="22">
        <f t="shared" si="3"/>
        <v>0</v>
      </c>
      <c r="L52" s="17">
        <v>14</v>
      </c>
      <c r="M52" s="15">
        <v>23</v>
      </c>
      <c r="N52" s="22">
        <f t="shared" si="4"/>
        <v>9</v>
      </c>
      <c r="O52" s="17">
        <v>0</v>
      </c>
      <c r="P52" s="15"/>
      <c r="Q52" s="22">
        <f t="shared" si="5"/>
        <v>0</v>
      </c>
      <c r="R52" s="17">
        <v>0</v>
      </c>
      <c r="S52" s="17"/>
      <c r="T52" s="22">
        <f t="shared" si="6"/>
        <v>0</v>
      </c>
    </row>
    <row r="53" spans="1:20" ht="45">
      <c r="A53" s="23" t="s">
        <v>89</v>
      </c>
      <c r="B53" s="10" t="s">
        <v>90</v>
      </c>
      <c r="C53" s="17">
        <v>9</v>
      </c>
      <c r="D53" s="17">
        <f t="shared" si="0"/>
        <v>0</v>
      </c>
      <c r="E53" s="22">
        <f t="shared" si="1"/>
        <v>-9</v>
      </c>
      <c r="F53" s="17">
        <v>0</v>
      </c>
      <c r="G53" s="17">
        <v>0</v>
      </c>
      <c r="H53" s="22">
        <f t="shared" si="2"/>
        <v>0</v>
      </c>
      <c r="I53" s="17">
        <v>1</v>
      </c>
      <c r="J53" s="17"/>
      <c r="K53" s="22">
        <f t="shared" si="3"/>
        <v>-1</v>
      </c>
      <c r="L53" s="17">
        <v>8</v>
      </c>
      <c r="M53" s="17">
        <v>0</v>
      </c>
      <c r="N53" s="22">
        <f t="shared" si="4"/>
        <v>-8</v>
      </c>
      <c r="O53" s="17">
        <v>0</v>
      </c>
      <c r="P53" s="17"/>
      <c r="Q53" s="22">
        <f t="shared" si="5"/>
        <v>0</v>
      </c>
      <c r="R53" s="17">
        <v>0</v>
      </c>
      <c r="S53" s="17"/>
      <c r="T53" s="22">
        <f t="shared" si="6"/>
        <v>0</v>
      </c>
    </row>
    <row r="54" spans="1:20" ht="30">
      <c r="A54" s="5" t="s">
        <v>91</v>
      </c>
      <c r="B54" s="9" t="s">
        <v>92</v>
      </c>
      <c r="C54" s="17">
        <v>19</v>
      </c>
      <c r="D54" s="17">
        <f t="shared" si="0"/>
        <v>46</v>
      </c>
      <c r="E54" s="22">
        <f t="shared" si="1"/>
        <v>27</v>
      </c>
      <c r="F54" s="17">
        <v>12</v>
      </c>
      <c r="G54" s="15">
        <v>18</v>
      </c>
      <c r="H54" s="22">
        <f t="shared" si="2"/>
        <v>6</v>
      </c>
      <c r="I54" s="17">
        <v>7</v>
      </c>
      <c r="J54" s="15">
        <v>15</v>
      </c>
      <c r="K54" s="22">
        <f t="shared" si="3"/>
        <v>8</v>
      </c>
      <c r="L54" s="17">
        <v>0</v>
      </c>
      <c r="M54" s="15">
        <v>13</v>
      </c>
      <c r="N54" s="22">
        <f t="shared" si="4"/>
        <v>13</v>
      </c>
      <c r="O54" s="17">
        <v>0</v>
      </c>
      <c r="P54" s="15">
        <v>0</v>
      </c>
      <c r="Q54" s="22">
        <f t="shared" si="5"/>
        <v>0</v>
      </c>
      <c r="R54" s="17">
        <v>0</v>
      </c>
      <c r="S54" s="17"/>
      <c r="T54" s="22">
        <f t="shared" si="6"/>
        <v>0</v>
      </c>
    </row>
    <row r="55" spans="1:20">
      <c r="A55" s="46" t="s">
        <v>12</v>
      </c>
      <c r="B55" s="46"/>
      <c r="C55" s="20">
        <v>619</v>
      </c>
      <c r="D55" s="20">
        <f t="shared" si="0"/>
        <v>705</v>
      </c>
      <c r="E55" s="20">
        <f t="shared" si="1"/>
        <v>86</v>
      </c>
      <c r="F55" s="20">
        <v>229</v>
      </c>
      <c r="G55" s="16">
        <v>242</v>
      </c>
      <c r="H55" s="20">
        <f t="shared" si="2"/>
        <v>13</v>
      </c>
      <c r="I55" s="20">
        <v>190</v>
      </c>
      <c r="J55" s="16">
        <v>227</v>
      </c>
      <c r="K55" s="20">
        <f t="shared" si="3"/>
        <v>37</v>
      </c>
      <c r="L55" s="20">
        <v>181</v>
      </c>
      <c r="M55" s="16">
        <v>216</v>
      </c>
      <c r="N55" s="20">
        <f t="shared" si="4"/>
        <v>35</v>
      </c>
      <c r="O55" s="20">
        <v>19</v>
      </c>
      <c r="P55" s="16">
        <v>20</v>
      </c>
      <c r="Q55" s="20">
        <f t="shared" si="5"/>
        <v>1</v>
      </c>
      <c r="R55" s="20">
        <v>0</v>
      </c>
      <c r="S55" s="16">
        <v>0</v>
      </c>
      <c r="T55" s="20">
        <f t="shared" si="6"/>
        <v>0</v>
      </c>
    </row>
    <row r="56" spans="1:20">
      <c r="A56" s="11" t="s">
        <v>55</v>
      </c>
      <c r="B56" s="12" t="s">
        <v>76</v>
      </c>
      <c r="C56" s="17">
        <v>43</v>
      </c>
      <c r="D56" s="17">
        <f t="shared" si="0"/>
        <v>50</v>
      </c>
      <c r="E56" s="22">
        <f t="shared" si="1"/>
        <v>7</v>
      </c>
      <c r="F56" s="17">
        <v>11</v>
      </c>
      <c r="G56" s="18">
        <v>15</v>
      </c>
      <c r="H56" s="22">
        <f t="shared" si="2"/>
        <v>4</v>
      </c>
      <c r="I56" s="17">
        <v>18</v>
      </c>
      <c r="J56" s="18">
        <v>25</v>
      </c>
      <c r="K56" s="22">
        <f t="shared" si="3"/>
        <v>7</v>
      </c>
      <c r="L56" s="17">
        <v>14</v>
      </c>
      <c r="M56" s="18">
        <v>10</v>
      </c>
      <c r="N56" s="22">
        <f t="shared" si="4"/>
        <v>-4</v>
      </c>
      <c r="O56" s="17">
        <v>0</v>
      </c>
      <c r="P56" s="18"/>
      <c r="Q56" s="22">
        <f t="shared" si="5"/>
        <v>0</v>
      </c>
      <c r="R56" s="17">
        <v>0</v>
      </c>
      <c r="S56" s="15"/>
      <c r="T56" s="22">
        <f t="shared" si="6"/>
        <v>0</v>
      </c>
    </row>
    <row r="57" spans="1:20" ht="30">
      <c r="A57" s="11" t="s">
        <v>57</v>
      </c>
      <c r="B57" s="13" t="s">
        <v>58</v>
      </c>
      <c r="C57" s="17">
        <v>35</v>
      </c>
      <c r="D57" s="17">
        <f t="shared" si="0"/>
        <v>38</v>
      </c>
      <c r="E57" s="22">
        <f t="shared" si="1"/>
        <v>3</v>
      </c>
      <c r="F57" s="17">
        <v>8</v>
      </c>
      <c r="G57" s="18">
        <v>8</v>
      </c>
      <c r="H57" s="22">
        <f t="shared" si="2"/>
        <v>0</v>
      </c>
      <c r="I57" s="17">
        <v>10</v>
      </c>
      <c r="J57" s="18">
        <v>10</v>
      </c>
      <c r="K57" s="22">
        <f t="shared" si="3"/>
        <v>0</v>
      </c>
      <c r="L57" s="17">
        <v>9</v>
      </c>
      <c r="M57" s="18">
        <v>10</v>
      </c>
      <c r="N57" s="22">
        <f t="shared" si="4"/>
        <v>1</v>
      </c>
      <c r="O57" s="17">
        <v>8</v>
      </c>
      <c r="P57" s="18">
        <v>10</v>
      </c>
      <c r="Q57" s="22">
        <f t="shared" si="5"/>
        <v>2</v>
      </c>
      <c r="R57" s="17">
        <v>0</v>
      </c>
      <c r="S57" s="15"/>
      <c r="T57" s="22">
        <f t="shared" si="6"/>
        <v>0</v>
      </c>
    </row>
    <row r="58" spans="1:20">
      <c r="A58" s="11" t="s">
        <v>93</v>
      </c>
      <c r="B58" s="13" t="s">
        <v>94</v>
      </c>
      <c r="C58" s="17">
        <v>72</v>
      </c>
      <c r="D58" s="17">
        <f t="shared" si="0"/>
        <v>72</v>
      </c>
      <c r="E58" s="22">
        <f t="shared" si="1"/>
        <v>0</v>
      </c>
      <c r="F58" s="17">
        <v>22</v>
      </c>
      <c r="G58" s="18">
        <v>23</v>
      </c>
      <c r="H58" s="22">
        <f t="shared" si="2"/>
        <v>1</v>
      </c>
      <c r="I58" s="17">
        <v>26</v>
      </c>
      <c r="J58" s="18">
        <v>25</v>
      </c>
      <c r="K58" s="22">
        <f t="shared" si="3"/>
        <v>-1</v>
      </c>
      <c r="L58" s="17">
        <v>24</v>
      </c>
      <c r="M58" s="18">
        <v>24</v>
      </c>
      <c r="N58" s="22">
        <f t="shared" si="4"/>
        <v>0</v>
      </c>
      <c r="O58" s="17">
        <v>0</v>
      </c>
      <c r="P58" s="18"/>
      <c r="Q58" s="22">
        <f t="shared" si="5"/>
        <v>0</v>
      </c>
      <c r="R58" s="17">
        <v>0</v>
      </c>
      <c r="S58" s="15"/>
      <c r="T58" s="22">
        <f t="shared" si="6"/>
        <v>0</v>
      </c>
    </row>
    <row r="59" spans="1:20">
      <c r="A59" s="46" t="s">
        <v>13</v>
      </c>
      <c r="B59" s="46"/>
      <c r="C59" s="20">
        <v>150</v>
      </c>
      <c r="D59" s="20">
        <f t="shared" si="0"/>
        <v>160</v>
      </c>
      <c r="E59" s="20">
        <f t="shared" si="1"/>
        <v>10</v>
      </c>
      <c r="F59" s="20">
        <v>41</v>
      </c>
      <c r="G59" s="16">
        <v>46</v>
      </c>
      <c r="H59" s="20">
        <f t="shared" si="2"/>
        <v>5</v>
      </c>
      <c r="I59" s="20">
        <v>54</v>
      </c>
      <c r="J59" s="16">
        <v>60</v>
      </c>
      <c r="K59" s="20">
        <f t="shared" si="3"/>
        <v>6</v>
      </c>
      <c r="L59" s="20">
        <v>47</v>
      </c>
      <c r="M59" s="16">
        <v>44</v>
      </c>
      <c r="N59" s="20">
        <f t="shared" si="4"/>
        <v>-3</v>
      </c>
      <c r="O59" s="20">
        <v>8</v>
      </c>
      <c r="P59" s="16">
        <v>10</v>
      </c>
      <c r="Q59" s="20">
        <f t="shared" si="5"/>
        <v>2</v>
      </c>
      <c r="R59" s="20">
        <v>0</v>
      </c>
      <c r="S59" s="16"/>
      <c r="T59" s="20">
        <f t="shared" si="6"/>
        <v>0</v>
      </c>
    </row>
    <row r="60" spans="1:20">
      <c r="A60" s="11" t="s">
        <v>75</v>
      </c>
      <c r="B60" s="13" t="s">
        <v>76</v>
      </c>
      <c r="C60" s="17">
        <v>26</v>
      </c>
      <c r="D60" s="17">
        <f t="shared" si="0"/>
        <v>44</v>
      </c>
      <c r="E60" s="22">
        <f t="shared" si="1"/>
        <v>18</v>
      </c>
      <c r="F60" s="17">
        <v>18</v>
      </c>
      <c r="G60" s="18">
        <v>20</v>
      </c>
      <c r="H60" s="22">
        <f t="shared" si="2"/>
        <v>2</v>
      </c>
      <c r="I60" s="17">
        <v>1</v>
      </c>
      <c r="J60" s="18">
        <v>5</v>
      </c>
      <c r="K60" s="22">
        <f t="shared" si="3"/>
        <v>4</v>
      </c>
      <c r="L60" s="17">
        <v>7</v>
      </c>
      <c r="M60" s="18">
        <v>19</v>
      </c>
      <c r="N60" s="22">
        <f t="shared" si="4"/>
        <v>12</v>
      </c>
      <c r="O60" s="17">
        <v>0</v>
      </c>
      <c r="P60" s="18"/>
      <c r="Q60" s="22">
        <f t="shared" si="5"/>
        <v>0</v>
      </c>
      <c r="R60" s="17">
        <v>0</v>
      </c>
      <c r="S60" s="18"/>
      <c r="T60" s="22">
        <f t="shared" si="6"/>
        <v>0</v>
      </c>
    </row>
    <row r="61" spans="1:20" ht="30">
      <c r="A61" s="11" t="s">
        <v>57</v>
      </c>
      <c r="B61" s="13" t="s">
        <v>58</v>
      </c>
      <c r="C61" s="17">
        <v>58</v>
      </c>
      <c r="D61" s="17">
        <f t="shared" si="0"/>
        <v>46</v>
      </c>
      <c r="E61" s="22">
        <f t="shared" si="1"/>
        <v>-12</v>
      </c>
      <c r="F61" s="17">
        <v>12</v>
      </c>
      <c r="G61" s="18">
        <v>11</v>
      </c>
      <c r="H61" s="22">
        <f t="shared" si="2"/>
        <v>-1</v>
      </c>
      <c r="I61" s="17">
        <v>22</v>
      </c>
      <c r="J61" s="18">
        <v>15</v>
      </c>
      <c r="K61" s="22">
        <f t="shared" si="3"/>
        <v>-7</v>
      </c>
      <c r="L61" s="17">
        <v>16</v>
      </c>
      <c r="M61" s="18">
        <v>10</v>
      </c>
      <c r="N61" s="22">
        <f t="shared" si="4"/>
        <v>-6</v>
      </c>
      <c r="O61" s="17">
        <v>8</v>
      </c>
      <c r="P61" s="18">
        <v>10</v>
      </c>
      <c r="Q61" s="22">
        <f t="shared" si="5"/>
        <v>2</v>
      </c>
      <c r="R61" s="17">
        <v>0</v>
      </c>
      <c r="S61" s="18"/>
      <c r="T61" s="22">
        <f t="shared" si="6"/>
        <v>0</v>
      </c>
    </row>
    <row r="62" spans="1:20">
      <c r="A62" s="11" t="s">
        <v>95</v>
      </c>
      <c r="B62" s="13" t="s">
        <v>96</v>
      </c>
      <c r="C62" s="17">
        <v>181</v>
      </c>
      <c r="D62" s="17">
        <f t="shared" si="0"/>
        <v>189</v>
      </c>
      <c r="E62" s="22">
        <f t="shared" si="1"/>
        <v>8</v>
      </c>
      <c r="F62" s="17">
        <v>57</v>
      </c>
      <c r="G62" s="18">
        <v>55</v>
      </c>
      <c r="H62" s="22">
        <f t="shared" si="2"/>
        <v>-2</v>
      </c>
      <c r="I62" s="17">
        <v>59</v>
      </c>
      <c r="J62" s="18">
        <v>60</v>
      </c>
      <c r="K62" s="22">
        <f t="shared" si="3"/>
        <v>1</v>
      </c>
      <c r="L62" s="17">
        <v>65</v>
      </c>
      <c r="M62" s="18">
        <v>74</v>
      </c>
      <c r="N62" s="22">
        <f t="shared" si="4"/>
        <v>9</v>
      </c>
      <c r="O62" s="17">
        <v>0</v>
      </c>
      <c r="P62" s="18"/>
      <c r="Q62" s="22">
        <f t="shared" si="5"/>
        <v>0</v>
      </c>
      <c r="R62" s="17">
        <v>0</v>
      </c>
      <c r="S62" s="18"/>
      <c r="T62" s="22">
        <f t="shared" si="6"/>
        <v>0</v>
      </c>
    </row>
    <row r="63" spans="1:20" ht="45">
      <c r="A63" s="11" t="s">
        <v>97</v>
      </c>
      <c r="B63" s="13" t="s">
        <v>98</v>
      </c>
      <c r="C63" s="17">
        <v>32</v>
      </c>
      <c r="D63" s="17">
        <f t="shared" si="0"/>
        <v>30</v>
      </c>
      <c r="E63" s="22">
        <f t="shared" si="1"/>
        <v>-2</v>
      </c>
      <c r="F63" s="17">
        <v>10</v>
      </c>
      <c r="G63" s="18">
        <v>10</v>
      </c>
      <c r="H63" s="22">
        <f t="shared" si="2"/>
        <v>0</v>
      </c>
      <c r="I63" s="17">
        <v>14</v>
      </c>
      <c r="J63" s="18">
        <v>15</v>
      </c>
      <c r="K63" s="22">
        <f t="shared" si="3"/>
        <v>1</v>
      </c>
      <c r="L63" s="17">
        <v>8</v>
      </c>
      <c r="M63" s="18">
        <v>5</v>
      </c>
      <c r="N63" s="22">
        <f t="shared" si="4"/>
        <v>-3</v>
      </c>
      <c r="O63" s="17">
        <v>0</v>
      </c>
      <c r="P63" s="18"/>
      <c r="Q63" s="22">
        <f t="shared" si="5"/>
        <v>0</v>
      </c>
      <c r="R63" s="17">
        <v>0</v>
      </c>
      <c r="S63" s="18"/>
      <c r="T63" s="22">
        <f t="shared" si="6"/>
        <v>0</v>
      </c>
    </row>
    <row r="64" spans="1:20">
      <c r="A64" s="11" t="s">
        <v>99</v>
      </c>
      <c r="B64" s="13" t="s">
        <v>96</v>
      </c>
      <c r="C64" s="17">
        <v>50</v>
      </c>
      <c r="D64" s="17">
        <f t="shared" si="0"/>
        <v>50</v>
      </c>
      <c r="E64" s="22">
        <f t="shared" si="1"/>
        <v>0</v>
      </c>
      <c r="F64" s="17">
        <v>50</v>
      </c>
      <c r="G64" s="18">
        <v>50</v>
      </c>
      <c r="H64" s="22">
        <f t="shared" si="2"/>
        <v>0</v>
      </c>
      <c r="I64" s="17">
        <v>0</v>
      </c>
      <c r="J64" s="18">
        <v>0</v>
      </c>
      <c r="K64" s="22">
        <f t="shared" si="3"/>
        <v>0</v>
      </c>
      <c r="L64" s="17">
        <v>0</v>
      </c>
      <c r="M64" s="18"/>
      <c r="N64" s="22">
        <f t="shared" si="4"/>
        <v>0</v>
      </c>
      <c r="O64" s="17">
        <v>0</v>
      </c>
      <c r="P64" s="18"/>
      <c r="Q64" s="22">
        <f t="shared" si="5"/>
        <v>0</v>
      </c>
      <c r="R64" s="17">
        <v>0</v>
      </c>
      <c r="S64" s="18"/>
      <c r="T64" s="22">
        <f t="shared" si="6"/>
        <v>0</v>
      </c>
    </row>
    <row r="65" spans="1:20" ht="45">
      <c r="A65" s="11" t="s">
        <v>100</v>
      </c>
      <c r="B65" s="13" t="s">
        <v>98</v>
      </c>
      <c r="C65" s="17">
        <v>6</v>
      </c>
      <c r="D65" s="17">
        <f t="shared" si="0"/>
        <v>8</v>
      </c>
      <c r="E65" s="22">
        <f t="shared" si="1"/>
        <v>2</v>
      </c>
      <c r="F65" s="17">
        <v>6</v>
      </c>
      <c r="G65" s="18">
        <v>8</v>
      </c>
      <c r="H65" s="22">
        <f t="shared" si="2"/>
        <v>2</v>
      </c>
      <c r="I65" s="17">
        <v>0</v>
      </c>
      <c r="J65" s="18">
        <v>0</v>
      </c>
      <c r="K65" s="22">
        <f t="shared" si="3"/>
        <v>0</v>
      </c>
      <c r="L65" s="17">
        <v>0</v>
      </c>
      <c r="M65" s="18"/>
      <c r="N65" s="22">
        <f t="shared" si="4"/>
        <v>0</v>
      </c>
      <c r="O65" s="17">
        <v>0</v>
      </c>
      <c r="P65" s="18"/>
      <c r="Q65" s="22">
        <f t="shared" si="5"/>
        <v>0</v>
      </c>
      <c r="R65" s="17">
        <v>0</v>
      </c>
      <c r="S65" s="18"/>
      <c r="T65" s="22">
        <f t="shared" si="6"/>
        <v>0</v>
      </c>
    </row>
    <row r="66" spans="1:20">
      <c r="A66" s="11" t="s">
        <v>101</v>
      </c>
      <c r="B66" s="13" t="s">
        <v>102</v>
      </c>
      <c r="C66" s="17">
        <v>9</v>
      </c>
      <c r="D66" s="17">
        <f t="shared" si="0"/>
        <v>7</v>
      </c>
      <c r="E66" s="22">
        <f t="shared" si="1"/>
        <v>-2</v>
      </c>
      <c r="F66" s="17">
        <v>9</v>
      </c>
      <c r="G66" s="18">
        <v>7</v>
      </c>
      <c r="H66" s="22">
        <f t="shared" si="2"/>
        <v>-2</v>
      </c>
      <c r="I66" s="17">
        <v>0</v>
      </c>
      <c r="J66" s="18">
        <v>0</v>
      </c>
      <c r="K66" s="22">
        <f t="shared" si="3"/>
        <v>0</v>
      </c>
      <c r="L66" s="17">
        <v>0</v>
      </c>
      <c r="M66" s="18"/>
      <c r="N66" s="22">
        <f t="shared" si="4"/>
        <v>0</v>
      </c>
      <c r="O66" s="17">
        <v>0</v>
      </c>
      <c r="P66" s="18"/>
      <c r="Q66" s="22">
        <f t="shared" si="5"/>
        <v>0</v>
      </c>
      <c r="R66" s="17">
        <v>0</v>
      </c>
      <c r="S66" s="18"/>
      <c r="T66" s="22">
        <f t="shared" si="6"/>
        <v>0</v>
      </c>
    </row>
    <row r="67" spans="1:20">
      <c r="A67" s="46" t="s">
        <v>14</v>
      </c>
      <c r="B67" s="46"/>
      <c r="C67" s="20">
        <v>362</v>
      </c>
      <c r="D67" s="20">
        <f t="shared" si="0"/>
        <v>374</v>
      </c>
      <c r="E67" s="20">
        <f t="shared" si="1"/>
        <v>12</v>
      </c>
      <c r="F67" s="20">
        <v>162</v>
      </c>
      <c r="G67" s="16">
        <v>161</v>
      </c>
      <c r="H67" s="20">
        <f t="shared" si="2"/>
        <v>-1</v>
      </c>
      <c r="I67" s="20">
        <v>96</v>
      </c>
      <c r="J67" s="16">
        <v>95</v>
      </c>
      <c r="K67" s="20">
        <f t="shared" si="3"/>
        <v>-1</v>
      </c>
      <c r="L67" s="20">
        <v>96</v>
      </c>
      <c r="M67" s="16">
        <v>108</v>
      </c>
      <c r="N67" s="20">
        <f t="shared" si="4"/>
        <v>12</v>
      </c>
      <c r="O67" s="20">
        <v>8</v>
      </c>
      <c r="P67" s="16">
        <v>10</v>
      </c>
      <c r="Q67" s="20">
        <f t="shared" si="5"/>
        <v>2</v>
      </c>
      <c r="R67" s="20">
        <v>0</v>
      </c>
      <c r="S67" s="16"/>
      <c r="T67" s="20">
        <f t="shared" si="6"/>
        <v>0</v>
      </c>
    </row>
    <row r="68" spans="1:20">
      <c r="A68" s="5" t="s">
        <v>103</v>
      </c>
      <c r="B68" s="9" t="s">
        <v>104</v>
      </c>
      <c r="C68" s="17">
        <v>10</v>
      </c>
      <c r="D68" s="17">
        <f t="shared" si="0"/>
        <v>10</v>
      </c>
      <c r="E68" s="22">
        <f t="shared" si="1"/>
        <v>0</v>
      </c>
      <c r="F68" s="17">
        <v>0</v>
      </c>
      <c r="G68" s="15"/>
      <c r="H68" s="22">
        <f t="shared" si="2"/>
        <v>0</v>
      </c>
      <c r="I68" s="17">
        <v>1</v>
      </c>
      <c r="J68" s="15">
        <v>0</v>
      </c>
      <c r="K68" s="22">
        <f t="shared" si="3"/>
        <v>-1</v>
      </c>
      <c r="L68" s="17">
        <v>9</v>
      </c>
      <c r="M68" s="15">
        <v>10</v>
      </c>
      <c r="N68" s="22">
        <f t="shared" si="4"/>
        <v>1</v>
      </c>
      <c r="O68" s="17">
        <v>0</v>
      </c>
      <c r="P68" s="15"/>
      <c r="Q68" s="22">
        <f t="shared" si="5"/>
        <v>0</v>
      </c>
      <c r="R68" s="17">
        <v>0</v>
      </c>
      <c r="S68" s="15"/>
      <c r="T68" s="22">
        <f t="shared" si="6"/>
        <v>0</v>
      </c>
    </row>
    <row r="69" spans="1:20">
      <c r="A69" s="5" t="s">
        <v>105</v>
      </c>
      <c r="B69" s="9" t="s">
        <v>106</v>
      </c>
      <c r="C69" s="17">
        <v>15</v>
      </c>
      <c r="D69" s="17">
        <f t="shared" ref="D69:D123" si="7">SUM(G69+J69+M69+P69+S69)</f>
        <v>15</v>
      </c>
      <c r="E69" s="22">
        <f t="shared" ref="E69:E124" si="8">D69-C69</f>
        <v>0</v>
      </c>
      <c r="F69" s="17">
        <v>0</v>
      </c>
      <c r="G69" s="15"/>
      <c r="H69" s="22">
        <f t="shared" ref="H69:H124" si="9">G69-F69</f>
        <v>0</v>
      </c>
      <c r="I69" s="17">
        <v>3</v>
      </c>
      <c r="J69" s="15">
        <v>0</v>
      </c>
      <c r="K69" s="22">
        <f t="shared" ref="K69:K124" si="10">J69-I69</f>
        <v>-3</v>
      </c>
      <c r="L69" s="17">
        <v>12</v>
      </c>
      <c r="M69" s="15">
        <v>15</v>
      </c>
      <c r="N69" s="22">
        <f t="shared" ref="N69:N124" si="11">M69-L69</f>
        <v>3</v>
      </c>
      <c r="O69" s="17">
        <v>0</v>
      </c>
      <c r="P69" s="15">
        <v>0</v>
      </c>
      <c r="Q69" s="22">
        <f t="shared" ref="Q69:Q124" si="12">P69-O69</f>
        <v>0</v>
      </c>
      <c r="R69" s="17">
        <v>0</v>
      </c>
      <c r="S69" s="15"/>
      <c r="T69" s="22">
        <f t="shared" ref="T69:T123" si="13">S69-R69</f>
        <v>0</v>
      </c>
    </row>
    <row r="70" spans="1:20">
      <c r="A70" s="14" t="s">
        <v>75</v>
      </c>
      <c r="B70" s="13" t="s">
        <v>76</v>
      </c>
      <c r="C70" s="17">
        <v>14</v>
      </c>
      <c r="D70" s="17">
        <f t="shared" si="7"/>
        <v>11</v>
      </c>
      <c r="E70" s="22">
        <f t="shared" si="8"/>
        <v>-3</v>
      </c>
      <c r="F70" s="17">
        <v>1</v>
      </c>
      <c r="G70" s="18"/>
      <c r="H70" s="22">
        <f t="shared" si="9"/>
        <v>-1</v>
      </c>
      <c r="I70" s="17">
        <v>12</v>
      </c>
      <c r="J70" s="18">
        <v>11</v>
      </c>
      <c r="K70" s="22">
        <f t="shared" si="10"/>
        <v>-1</v>
      </c>
      <c r="L70" s="17">
        <v>1</v>
      </c>
      <c r="M70" s="18"/>
      <c r="N70" s="22">
        <f t="shared" si="11"/>
        <v>-1</v>
      </c>
      <c r="O70" s="17">
        <v>0</v>
      </c>
      <c r="P70" s="18"/>
      <c r="Q70" s="22">
        <f t="shared" si="12"/>
        <v>0</v>
      </c>
      <c r="R70" s="17">
        <v>0</v>
      </c>
      <c r="S70" s="18"/>
      <c r="T70" s="22">
        <f t="shared" si="13"/>
        <v>0</v>
      </c>
    </row>
    <row r="71" spans="1:20" ht="30">
      <c r="A71" s="11" t="s">
        <v>107</v>
      </c>
      <c r="B71" s="13" t="s">
        <v>58</v>
      </c>
      <c r="C71" s="17">
        <v>67</v>
      </c>
      <c r="D71" s="17">
        <f t="shared" si="7"/>
        <v>66</v>
      </c>
      <c r="E71" s="22">
        <f t="shared" si="8"/>
        <v>-1</v>
      </c>
      <c r="F71" s="17">
        <v>26</v>
      </c>
      <c r="G71" s="18">
        <v>23</v>
      </c>
      <c r="H71" s="22">
        <f t="shared" si="9"/>
        <v>-3</v>
      </c>
      <c r="I71" s="17">
        <v>14</v>
      </c>
      <c r="J71" s="18">
        <v>18</v>
      </c>
      <c r="K71" s="22">
        <f t="shared" si="10"/>
        <v>4</v>
      </c>
      <c r="L71" s="17">
        <v>27</v>
      </c>
      <c r="M71" s="18">
        <v>25</v>
      </c>
      <c r="N71" s="22">
        <f t="shared" si="11"/>
        <v>-2</v>
      </c>
      <c r="O71" s="17">
        <v>0</v>
      </c>
      <c r="P71" s="18"/>
      <c r="Q71" s="22">
        <f t="shared" si="12"/>
        <v>0</v>
      </c>
      <c r="R71" s="17">
        <v>0</v>
      </c>
      <c r="S71" s="18"/>
      <c r="T71" s="22">
        <f t="shared" si="13"/>
        <v>0</v>
      </c>
    </row>
    <row r="72" spans="1:20">
      <c r="A72" s="5" t="s">
        <v>62</v>
      </c>
      <c r="B72" s="9" t="s">
        <v>63</v>
      </c>
      <c r="C72" s="17">
        <v>74</v>
      </c>
      <c r="D72" s="17">
        <f t="shared" si="7"/>
        <v>82</v>
      </c>
      <c r="E72" s="22">
        <f t="shared" si="8"/>
        <v>8</v>
      </c>
      <c r="F72" s="17">
        <v>30</v>
      </c>
      <c r="G72" s="15">
        <v>29</v>
      </c>
      <c r="H72" s="22">
        <f t="shared" si="9"/>
        <v>-1</v>
      </c>
      <c r="I72" s="17">
        <v>22</v>
      </c>
      <c r="J72" s="15">
        <v>24</v>
      </c>
      <c r="K72" s="22">
        <f t="shared" si="10"/>
        <v>2</v>
      </c>
      <c r="L72" s="17">
        <v>22</v>
      </c>
      <c r="M72" s="15">
        <v>29</v>
      </c>
      <c r="N72" s="22">
        <f t="shared" si="11"/>
        <v>7</v>
      </c>
      <c r="O72" s="17">
        <v>0</v>
      </c>
      <c r="P72" s="15"/>
      <c r="Q72" s="22">
        <f t="shared" si="12"/>
        <v>0</v>
      </c>
      <c r="R72" s="17">
        <v>0</v>
      </c>
      <c r="S72" s="15"/>
      <c r="T72" s="22">
        <f t="shared" si="13"/>
        <v>0</v>
      </c>
    </row>
    <row r="73" spans="1:20">
      <c r="A73" s="5" t="s">
        <v>66</v>
      </c>
      <c r="B73" s="9" t="s">
        <v>63</v>
      </c>
      <c r="C73" s="17">
        <v>21</v>
      </c>
      <c r="D73" s="17">
        <f t="shared" si="7"/>
        <v>19</v>
      </c>
      <c r="E73" s="22">
        <f t="shared" si="8"/>
        <v>-2</v>
      </c>
      <c r="F73" s="17">
        <v>21</v>
      </c>
      <c r="G73" s="15">
        <v>19</v>
      </c>
      <c r="H73" s="22">
        <f t="shared" si="9"/>
        <v>-2</v>
      </c>
      <c r="I73" s="17">
        <v>0</v>
      </c>
      <c r="J73" s="15">
        <v>0</v>
      </c>
      <c r="K73" s="22">
        <f t="shared" si="10"/>
        <v>0</v>
      </c>
      <c r="L73" s="17">
        <v>0</v>
      </c>
      <c r="M73" s="15"/>
      <c r="N73" s="22">
        <f t="shared" si="11"/>
        <v>0</v>
      </c>
      <c r="O73" s="17">
        <v>0</v>
      </c>
      <c r="P73" s="15"/>
      <c r="Q73" s="22">
        <f t="shared" si="12"/>
        <v>0</v>
      </c>
      <c r="R73" s="17">
        <v>0</v>
      </c>
      <c r="S73" s="15"/>
      <c r="T73" s="22">
        <f t="shared" si="13"/>
        <v>0</v>
      </c>
    </row>
    <row r="74" spans="1:20">
      <c r="A74" s="5" t="s">
        <v>67</v>
      </c>
      <c r="B74" s="9" t="s">
        <v>65</v>
      </c>
      <c r="C74" s="17">
        <v>10</v>
      </c>
      <c r="D74" s="17">
        <f t="shared" si="7"/>
        <v>10</v>
      </c>
      <c r="E74" s="22">
        <f t="shared" si="8"/>
        <v>0</v>
      </c>
      <c r="F74" s="17">
        <v>10</v>
      </c>
      <c r="G74" s="15">
        <v>10</v>
      </c>
      <c r="H74" s="22">
        <f t="shared" si="9"/>
        <v>0</v>
      </c>
      <c r="I74" s="17">
        <v>0</v>
      </c>
      <c r="J74" s="15">
        <v>0</v>
      </c>
      <c r="K74" s="22">
        <f t="shared" si="10"/>
        <v>0</v>
      </c>
      <c r="L74" s="17">
        <v>0</v>
      </c>
      <c r="M74" s="15"/>
      <c r="N74" s="22">
        <f t="shared" si="11"/>
        <v>0</v>
      </c>
      <c r="O74" s="17">
        <v>0</v>
      </c>
      <c r="P74" s="15"/>
      <c r="Q74" s="22">
        <f t="shared" si="12"/>
        <v>0</v>
      </c>
      <c r="R74" s="17">
        <v>0</v>
      </c>
      <c r="S74" s="15"/>
      <c r="T74" s="22">
        <f t="shared" si="13"/>
        <v>0</v>
      </c>
    </row>
    <row r="75" spans="1:20">
      <c r="A75" s="5" t="s">
        <v>108</v>
      </c>
      <c r="B75" s="9" t="s">
        <v>109</v>
      </c>
      <c r="C75" s="17">
        <v>29</v>
      </c>
      <c r="D75" s="17">
        <f t="shared" si="7"/>
        <v>30</v>
      </c>
      <c r="E75" s="22">
        <f t="shared" si="8"/>
        <v>1</v>
      </c>
      <c r="F75" s="17">
        <v>9</v>
      </c>
      <c r="G75" s="15">
        <v>10</v>
      </c>
      <c r="H75" s="22">
        <f t="shared" si="9"/>
        <v>1</v>
      </c>
      <c r="I75" s="17">
        <v>11</v>
      </c>
      <c r="J75" s="15">
        <v>10</v>
      </c>
      <c r="K75" s="22">
        <f t="shared" si="10"/>
        <v>-1</v>
      </c>
      <c r="L75" s="41">
        <v>9</v>
      </c>
      <c r="M75" s="15">
        <v>10</v>
      </c>
      <c r="N75" s="22">
        <f t="shared" si="11"/>
        <v>1</v>
      </c>
      <c r="O75" s="17">
        <v>0</v>
      </c>
      <c r="P75" s="15"/>
      <c r="Q75" s="22">
        <f t="shared" si="12"/>
        <v>0</v>
      </c>
      <c r="R75" s="17">
        <v>0</v>
      </c>
      <c r="S75" s="15"/>
      <c r="T75" s="22">
        <f t="shared" si="13"/>
        <v>0</v>
      </c>
    </row>
    <row r="76" spans="1:20">
      <c r="A76" s="5" t="s">
        <v>110</v>
      </c>
      <c r="B76" s="9" t="s">
        <v>111</v>
      </c>
      <c r="C76" s="17">
        <v>5</v>
      </c>
      <c r="D76" s="17">
        <f t="shared" si="7"/>
        <v>5</v>
      </c>
      <c r="E76" s="22">
        <f t="shared" si="8"/>
        <v>0</v>
      </c>
      <c r="F76" s="17">
        <v>0</v>
      </c>
      <c r="G76" s="15"/>
      <c r="H76" s="22">
        <f t="shared" si="9"/>
        <v>0</v>
      </c>
      <c r="I76" s="17">
        <v>0</v>
      </c>
      <c r="J76" s="15">
        <v>0</v>
      </c>
      <c r="K76" s="22">
        <f t="shared" si="10"/>
        <v>0</v>
      </c>
      <c r="L76" s="17">
        <v>5</v>
      </c>
      <c r="M76" s="15">
        <v>5</v>
      </c>
      <c r="N76" s="22">
        <f t="shared" si="11"/>
        <v>0</v>
      </c>
      <c r="O76" s="17">
        <v>0</v>
      </c>
      <c r="P76" s="15"/>
      <c r="Q76" s="22">
        <f t="shared" si="12"/>
        <v>0</v>
      </c>
      <c r="R76" s="17">
        <v>0</v>
      </c>
      <c r="S76" s="15"/>
      <c r="T76" s="22">
        <f t="shared" si="13"/>
        <v>0</v>
      </c>
    </row>
    <row r="77" spans="1:20">
      <c r="A77" s="46" t="s">
        <v>15</v>
      </c>
      <c r="B77" s="46"/>
      <c r="C77" s="20">
        <v>245</v>
      </c>
      <c r="D77" s="20">
        <v>248</v>
      </c>
      <c r="E77" s="20">
        <v>3</v>
      </c>
      <c r="F77" s="20">
        <v>97</v>
      </c>
      <c r="G77" s="16">
        <v>91</v>
      </c>
      <c r="H77" s="20">
        <v>-6</v>
      </c>
      <c r="I77" s="20">
        <v>63</v>
      </c>
      <c r="J77" s="16">
        <v>63</v>
      </c>
      <c r="K77" s="20">
        <f t="shared" si="10"/>
        <v>0</v>
      </c>
      <c r="L77" s="20">
        <v>85</v>
      </c>
      <c r="M77" s="16">
        <v>94</v>
      </c>
      <c r="N77" s="20">
        <v>9</v>
      </c>
      <c r="O77" s="20">
        <v>0</v>
      </c>
      <c r="P77" s="16"/>
      <c r="Q77" s="20">
        <f t="shared" si="12"/>
        <v>0</v>
      </c>
      <c r="R77" s="20">
        <v>0</v>
      </c>
      <c r="S77" s="16"/>
      <c r="T77" s="20">
        <f t="shared" si="13"/>
        <v>0</v>
      </c>
    </row>
    <row r="78" spans="1:20">
      <c r="A78" s="5">
        <v>37042</v>
      </c>
      <c r="B78" s="9" t="s">
        <v>112</v>
      </c>
      <c r="C78" s="17">
        <v>457</v>
      </c>
      <c r="D78" s="17">
        <f t="shared" si="7"/>
        <v>481</v>
      </c>
      <c r="E78" s="22">
        <f t="shared" si="8"/>
        <v>24</v>
      </c>
      <c r="F78" s="17">
        <v>100</v>
      </c>
      <c r="G78" s="15">
        <v>95</v>
      </c>
      <c r="H78" s="22">
        <f t="shared" si="9"/>
        <v>-5</v>
      </c>
      <c r="I78" s="17">
        <v>98</v>
      </c>
      <c r="J78" s="15">
        <v>96</v>
      </c>
      <c r="K78" s="22">
        <f t="shared" si="10"/>
        <v>-2</v>
      </c>
      <c r="L78" s="17">
        <v>64</v>
      </c>
      <c r="M78" s="15">
        <v>95</v>
      </c>
      <c r="N78" s="22">
        <f t="shared" si="11"/>
        <v>31</v>
      </c>
      <c r="O78" s="17">
        <v>97</v>
      </c>
      <c r="P78" s="15">
        <v>95</v>
      </c>
      <c r="Q78" s="22">
        <f t="shared" si="12"/>
        <v>-2</v>
      </c>
      <c r="R78" s="17">
        <v>98</v>
      </c>
      <c r="S78" s="15">
        <v>100</v>
      </c>
      <c r="T78" s="22">
        <f t="shared" si="13"/>
        <v>2</v>
      </c>
    </row>
    <row r="79" spans="1:20">
      <c r="A79" s="5">
        <v>37407</v>
      </c>
      <c r="B79" s="9" t="s">
        <v>113</v>
      </c>
      <c r="C79" s="21">
        <v>211</v>
      </c>
      <c r="D79" s="17">
        <f t="shared" si="7"/>
        <v>230</v>
      </c>
      <c r="E79" s="22">
        <f t="shared" si="8"/>
        <v>19</v>
      </c>
      <c r="F79" s="21">
        <v>46</v>
      </c>
      <c r="G79" s="15">
        <v>50</v>
      </c>
      <c r="H79" s="22">
        <f t="shared" si="9"/>
        <v>4</v>
      </c>
      <c r="I79" s="21">
        <v>46</v>
      </c>
      <c r="J79" s="15">
        <v>50</v>
      </c>
      <c r="K79" s="22">
        <f t="shared" si="10"/>
        <v>4</v>
      </c>
      <c r="L79" s="21">
        <v>41</v>
      </c>
      <c r="M79" s="15">
        <v>50</v>
      </c>
      <c r="N79" s="22">
        <f t="shared" si="11"/>
        <v>9</v>
      </c>
      <c r="O79" s="21">
        <v>39</v>
      </c>
      <c r="P79" s="15">
        <v>40</v>
      </c>
      <c r="Q79" s="22">
        <f t="shared" si="12"/>
        <v>1</v>
      </c>
      <c r="R79" s="21">
        <v>39</v>
      </c>
      <c r="S79" s="15">
        <v>40</v>
      </c>
      <c r="T79" s="22">
        <f t="shared" si="13"/>
        <v>1</v>
      </c>
    </row>
    <row r="80" spans="1:20">
      <c r="A80" s="14">
        <v>37772</v>
      </c>
      <c r="B80" s="12" t="s">
        <v>114</v>
      </c>
      <c r="C80" s="17">
        <v>51</v>
      </c>
      <c r="D80" s="17">
        <f t="shared" si="7"/>
        <v>50</v>
      </c>
      <c r="E80" s="22">
        <f t="shared" si="8"/>
        <v>-1</v>
      </c>
      <c r="F80" s="17">
        <v>11</v>
      </c>
      <c r="G80" s="19">
        <v>10</v>
      </c>
      <c r="H80" s="22">
        <f t="shared" si="9"/>
        <v>-1</v>
      </c>
      <c r="I80" s="17">
        <v>12</v>
      </c>
      <c r="J80" s="19">
        <v>11</v>
      </c>
      <c r="K80" s="22">
        <f t="shared" si="10"/>
        <v>-1</v>
      </c>
      <c r="L80" s="17">
        <v>15</v>
      </c>
      <c r="M80" s="19">
        <v>17</v>
      </c>
      <c r="N80" s="22">
        <f t="shared" si="11"/>
        <v>2</v>
      </c>
      <c r="O80" s="17">
        <v>13</v>
      </c>
      <c r="P80" s="19">
        <v>12</v>
      </c>
      <c r="Q80" s="22">
        <f t="shared" si="12"/>
        <v>-1</v>
      </c>
      <c r="R80" s="17">
        <v>0</v>
      </c>
      <c r="S80" s="19">
        <v>0</v>
      </c>
      <c r="T80" s="22">
        <f t="shared" si="13"/>
        <v>0</v>
      </c>
    </row>
    <row r="81" spans="1:20">
      <c r="A81" s="14" t="s">
        <v>115</v>
      </c>
      <c r="B81" s="12" t="s">
        <v>116</v>
      </c>
      <c r="C81" s="17">
        <v>73</v>
      </c>
      <c r="D81" s="17">
        <f t="shared" si="7"/>
        <v>79</v>
      </c>
      <c r="E81" s="22">
        <f t="shared" si="8"/>
        <v>6</v>
      </c>
      <c r="F81" s="17">
        <v>16</v>
      </c>
      <c r="G81" s="19">
        <v>15</v>
      </c>
      <c r="H81" s="22">
        <f t="shared" si="9"/>
        <v>-1</v>
      </c>
      <c r="I81" s="17">
        <v>12</v>
      </c>
      <c r="J81" s="19">
        <v>15</v>
      </c>
      <c r="K81" s="22">
        <f t="shared" si="10"/>
        <v>3</v>
      </c>
      <c r="L81" s="17">
        <v>14</v>
      </c>
      <c r="M81" s="19">
        <v>19</v>
      </c>
      <c r="N81" s="22">
        <f t="shared" si="11"/>
        <v>5</v>
      </c>
      <c r="O81" s="17">
        <v>16</v>
      </c>
      <c r="P81" s="19">
        <v>15</v>
      </c>
      <c r="Q81" s="22">
        <f t="shared" si="12"/>
        <v>-1</v>
      </c>
      <c r="R81" s="17">
        <v>15</v>
      </c>
      <c r="S81" s="19">
        <v>15</v>
      </c>
      <c r="T81" s="22">
        <f t="shared" si="13"/>
        <v>0</v>
      </c>
    </row>
    <row r="82" spans="1:20">
      <c r="A82" s="14" t="s">
        <v>117</v>
      </c>
      <c r="B82" s="12" t="s">
        <v>118</v>
      </c>
      <c r="C82" s="17">
        <v>75</v>
      </c>
      <c r="D82" s="17">
        <f t="shared" si="7"/>
        <v>83</v>
      </c>
      <c r="E82" s="22">
        <f t="shared" si="8"/>
        <v>8</v>
      </c>
      <c r="F82" s="17">
        <v>15</v>
      </c>
      <c r="G82" s="19">
        <v>15</v>
      </c>
      <c r="H82" s="22">
        <f t="shared" si="9"/>
        <v>0</v>
      </c>
      <c r="I82" s="17">
        <v>20</v>
      </c>
      <c r="J82" s="19">
        <v>20</v>
      </c>
      <c r="K82" s="22">
        <f t="shared" si="10"/>
        <v>0</v>
      </c>
      <c r="L82" s="17">
        <v>12</v>
      </c>
      <c r="M82" s="19">
        <v>24</v>
      </c>
      <c r="N82" s="22">
        <f t="shared" si="11"/>
        <v>12</v>
      </c>
      <c r="O82" s="17">
        <v>28</v>
      </c>
      <c r="P82" s="19">
        <v>24</v>
      </c>
      <c r="Q82" s="22">
        <f t="shared" si="12"/>
        <v>-4</v>
      </c>
      <c r="R82" s="17">
        <v>0</v>
      </c>
      <c r="S82" s="19">
        <v>0</v>
      </c>
      <c r="T82" s="22">
        <f t="shared" si="13"/>
        <v>0</v>
      </c>
    </row>
    <row r="83" spans="1:20">
      <c r="A83" s="5" t="s">
        <v>119</v>
      </c>
      <c r="B83" s="9" t="s">
        <v>120</v>
      </c>
      <c r="C83" s="17">
        <v>47</v>
      </c>
      <c r="D83" s="17">
        <f t="shared" si="7"/>
        <v>47</v>
      </c>
      <c r="E83" s="22">
        <f t="shared" si="8"/>
        <v>0</v>
      </c>
      <c r="F83" s="17">
        <v>16</v>
      </c>
      <c r="G83" s="15">
        <v>15</v>
      </c>
      <c r="H83" s="22">
        <f t="shared" si="9"/>
        <v>-1</v>
      </c>
      <c r="I83" s="17">
        <v>14</v>
      </c>
      <c r="J83" s="15">
        <v>15</v>
      </c>
      <c r="K83" s="22">
        <f t="shared" si="10"/>
        <v>1</v>
      </c>
      <c r="L83" s="17">
        <v>17</v>
      </c>
      <c r="M83" s="15">
        <v>17</v>
      </c>
      <c r="N83" s="22">
        <f t="shared" si="11"/>
        <v>0</v>
      </c>
      <c r="O83" s="17">
        <v>0</v>
      </c>
      <c r="P83" s="15"/>
      <c r="Q83" s="22">
        <f t="shared" si="12"/>
        <v>0</v>
      </c>
      <c r="R83" s="17">
        <v>0</v>
      </c>
      <c r="S83" s="15"/>
      <c r="T83" s="22">
        <f t="shared" si="13"/>
        <v>0</v>
      </c>
    </row>
    <row r="84" spans="1:20">
      <c r="A84" s="46" t="s">
        <v>16</v>
      </c>
      <c r="B84" s="46"/>
      <c r="C84" s="20">
        <v>914</v>
      </c>
      <c r="D84" s="20">
        <v>970</v>
      </c>
      <c r="E84" s="20">
        <v>56</v>
      </c>
      <c r="F84" s="20">
        <v>204</v>
      </c>
      <c r="G84" s="16">
        <v>200</v>
      </c>
      <c r="H84" s="20">
        <v>-4</v>
      </c>
      <c r="I84" s="20">
        <v>202</v>
      </c>
      <c r="J84" s="16">
        <v>207</v>
      </c>
      <c r="K84" s="20">
        <f t="shared" si="10"/>
        <v>5</v>
      </c>
      <c r="L84" s="20">
        <v>163</v>
      </c>
      <c r="M84" s="16">
        <v>222</v>
      </c>
      <c r="N84" s="20">
        <f t="shared" si="11"/>
        <v>59</v>
      </c>
      <c r="O84" s="20">
        <v>193</v>
      </c>
      <c r="P84" s="16">
        <v>186</v>
      </c>
      <c r="Q84" s="20">
        <f t="shared" si="12"/>
        <v>-7</v>
      </c>
      <c r="R84" s="20">
        <v>152</v>
      </c>
      <c r="S84" s="16">
        <f>SUM(S78:S83)</f>
        <v>155</v>
      </c>
      <c r="T84" s="20">
        <f t="shared" si="13"/>
        <v>3</v>
      </c>
    </row>
    <row r="85" spans="1:20">
      <c r="A85" s="5" t="s">
        <v>55</v>
      </c>
      <c r="B85" s="12" t="s">
        <v>56</v>
      </c>
      <c r="C85" s="17">
        <v>226</v>
      </c>
      <c r="D85" s="17">
        <f t="shared" si="7"/>
        <v>225</v>
      </c>
      <c r="E85" s="22">
        <f t="shared" si="8"/>
        <v>-1</v>
      </c>
      <c r="F85" s="17">
        <v>74</v>
      </c>
      <c r="G85" s="15">
        <v>75</v>
      </c>
      <c r="H85" s="22">
        <f t="shared" si="9"/>
        <v>1</v>
      </c>
      <c r="I85" s="17">
        <v>84</v>
      </c>
      <c r="J85" s="15">
        <v>85</v>
      </c>
      <c r="K85" s="22">
        <f t="shared" si="10"/>
        <v>1</v>
      </c>
      <c r="L85" s="17">
        <v>68</v>
      </c>
      <c r="M85" s="15">
        <v>65</v>
      </c>
      <c r="N85" s="22">
        <f t="shared" si="11"/>
        <v>-3</v>
      </c>
      <c r="O85" s="17">
        <v>0</v>
      </c>
      <c r="P85" s="15"/>
      <c r="Q85" s="22">
        <f t="shared" si="12"/>
        <v>0</v>
      </c>
      <c r="R85" s="17">
        <v>0</v>
      </c>
      <c r="S85" s="15"/>
      <c r="T85" s="22">
        <f t="shared" si="13"/>
        <v>0</v>
      </c>
    </row>
    <row r="86" spans="1:20">
      <c r="A86" s="5" t="s">
        <v>121</v>
      </c>
      <c r="B86" s="9" t="s">
        <v>122</v>
      </c>
      <c r="C86" s="17">
        <v>80</v>
      </c>
      <c r="D86" s="17">
        <f t="shared" si="7"/>
        <v>81</v>
      </c>
      <c r="E86" s="22">
        <f t="shared" si="8"/>
        <v>1</v>
      </c>
      <c r="F86" s="17">
        <v>19</v>
      </c>
      <c r="G86" s="15">
        <v>18</v>
      </c>
      <c r="H86" s="22">
        <f t="shared" si="9"/>
        <v>-1</v>
      </c>
      <c r="I86" s="17">
        <v>30</v>
      </c>
      <c r="J86" s="15">
        <v>33</v>
      </c>
      <c r="K86" s="22">
        <f t="shared" si="10"/>
        <v>3</v>
      </c>
      <c r="L86" s="17">
        <v>31</v>
      </c>
      <c r="M86" s="15">
        <v>30</v>
      </c>
      <c r="N86" s="22">
        <f t="shared" si="11"/>
        <v>-1</v>
      </c>
      <c r="O86" s="17">
        <v>0</v>
      </c>
      <c r="P86" s="15"/>
      <c r="Q86" s="22">
        <f t="shared" si="12"/>
        <v>0</v>
      </c>
      <c r="R86" s="17">
        <v>0</v>
      </c>
      <c r="S86" s="15"/>
      <c r="T86" s="22">
        <f t="shared" si="13"/>
        <v>0</v>
      </c>
    </row>
    <row r="87" spans="1:20" ht="30">
      <c r="A87" s="5" t="s">
        <v>123</v>
      </c>
      <c r="B87" s="9" t="s">
        <v>124</v>
      </c>
      <c r="C87" s="17">
        <v>45</v>
      </c>
      <c r="D87" s="17">
        <f t="shared" si="7"/>
        <v>45</v>
      </c>
      <c r="E87" s="22">
        <f t="shared" si="8"/>
        <v>0</v>
      </c>
      <c r="F87" s="17">
        <v>15</v>
      </c>
      <c r="G87" s="15">
        <v>15</v>
      </c>
      <c r="H87" s="22">
        <f t="shared" si="9"/>
        <v>0</v>
      </c>
      <c r="I87" s="17">
        <v>13</v>
      </c>
      <c r="J87" s="15">
        <v>15</v>
      </c>
      <c r="K87" s="22">
        <f t="shared" si="10"/>
        <v>2</v>
      </c>
      <c r="L87" s="17">
        <v>17</v>
      </c>
      <c r="M87" s="15">
        <v>15</v>
      </c>
      <c r="N87" s="22">
        <f t="shared" si="11"/>
        <v>-2</v>
      </c>
      <c r="O87" s="17">
        <v>0</v>
      </c>
      <c r="P87" s="15"/>
      <c r="Q87" s="22">
        <f t="shared" si="12"/>
        <v>0</v>
      </c>
      <c r="R87" s="17">
        <v>0</v>
      </c>
      <c r="S87" s="15"/>
      <c r="T87" s="22">
        <f t="shared" si="13"/>
        <v>0</v>
      </c>
    </row>
    <row r="88" spans="1:20">
      <c r="A88" s="5" t="s">
        <v>42</v>
      </c>
      <c r="B88" s="9" t="s">
        <v>43</v>
      </c>
      <c r="C88" s="17">
        <v>96</v>
      </c>
      <c r="D88" s="17">
        <f t="shared" si="7"/>
        <v>94</v>
      </c>
      <c r="E88" s="22">
        <f t="shared" si="8"/>
        <v>-2</v>
      </c>
      <c r="F88" s="17">
        <v>32</v>
      </c>
      <c r="G88" s="15">
        <v>30</v>
      </c>
      <c r="H88" s="22">
        <f t="shared" si="9"/>
        <v>-2</v>
      </c>
      <c r="I88" s="17">
        <v>30</v>
      </c>
      <c r="J88" s="15">
        <v>34</v>
      </c>
      <c r="K88" s="22">
        <f t="shared" si="10"/>
        <v>4</v>
      </c>
      <c r="L88" s="17">
        <v>34</v>
      </c>
      <c r="M88" s="15">
        <v>30</v>
      </c>
      <c r="N88" s="22">
        <f t="shared" si="11"/>
        <v>-4</v>
      </c>
      <c r="O88" s="17">
        <v>0</v>
      </c>
      <c r="P88" s="15"/>
      <c r="Q88" s="22">
        <f t="shared" si="12"/>
        <v>0</v>
      </c>
      <c r="R88" s="17">
        <v>0</v>
      </c>
      <c r="S88" s="15"/>
      <c r="T88" s="22">
        <f t="shared" si="13"/>
        <v>0</v>
      </c>
    </row>
    <row r="89" spans="1:20" ht="30">
      <c r="A89" s="5" t="s">
        <v>57</v>
      </c>
      <c r="B89" s="9" t="s">
        <v>58</v>
      </c>
      <c r="C89" s="17">
        <v>30</v>
      </c>
      <c r="D89" s="17">
        <f t="shared" si="7"/>
        <v>30</v>
      </c>
      <c r="E89" s="22">
        <f t="shared" si="8"/>
        <v>0</v>
      </c>
      <c r="F89" s="17">
        <v>0</v>
      </c>
      <c r="G89" s="15"/>
      <c r="H89" s="22">
        <f t="shared" si="9"/>
        <v>0</v>
      </c>
      <c r="I89" s="17">
        <v>0</v>
      </c>
      <c r="J89" s="15"/>
      <c r="K89" s="22">
        <f t="shared" si="10"/>
        <v>0</v>
      </c>
      <c r="L89" s="17">
        <v>16</v>
      </c>
      <c r="M89" s="15">
        <v>15</v>
      </c>
      <c r="N89" s="22">
        <f t="shared" si="11"/>
        <v>-1</v>
      </c>
      <c r="O89" s="17">
        <v>14</v>
      </c>
      <c r="P89" s="15">
        <v>15</v>
      </c>
      <c r="Q89" s="22">
        <f t="shared" si="12"/>
        <v>1</v>
      </c>
      <c r="R89" s="17">
        <v>0</v>
      </c>
      <c r="S89" s="15"/>
      <c r="T89" s="22">
        <f t="shared" si="13"/>
        <v>0</v>
      </c>
    </row>
    <row r="90" spans="1:20">
      <c r="A90" s="46" t="s">
        <v>17</v>
      </c>
      <c r="B90" s="46"/>
      <c r="C90" s="20">
        <v>477</v>
      </c>
      <c r="D90" s="20">
        <v>475</v>
      </c>
      <c r="E90" s="20">
        <v>-2</v>
      </c>
      <c r="F90" s="20">
        <v>140</v>
      </c>
      <c r="G90" s="16">
        <v>138</v>
      </c>
      <c r="H90" s="20">
        <v>-2</v>
      </c>
      <c r="I90" s="20">
        <v>157</v>
      </c>
      <c r="J90" s="16">
        <v>167</v>
      </c>
      <c r="K90" s="20">
        <f t="shared" si="10"/>
        <v>10</v>
      </c>
      <c r="L90" s="20">
        <v>166</v>
      </c>
      <c r="M90" s="16">
        <v>155</v>
      </c>
      <c r="N90" s="20">
        <f t="shared" si="11"/>
        <v>-11</v>
      </c>
      <c r="O90" s="20">
        <v>14</v>
      </c>
      <c r="P90" s="16">
        <v>15</v>
      </c>
      <c r="Q90" s="20">
        <f t="shared" si="12"/>
        <v>1</v>
      </c>
      <c r="R90" s="20">
        <v>0</v>
      </c>
      <c r="S90" s="16"/>
      <c r="T90" s="20">
        <f t="shared" si="13"/>
        <v>0</v>
      </c>
    </row>
    <row r="91" spans="1:20">
      <c r="A91" s="5">
        <v>36959</v>
      </c>
      <c r="B91" s="9" t="s">
        <v>125</v>
      </c>
      <c r="C91" s="17">
        <v>41</v>
      </c>
      <c r="D91" s="17">
        <f t="shared" si="7"/>
        <v>50</v>
      </c>
      <c r="E91" s="22">
        <f t="shared" si="8"/>
        <v>9</v>
      </c>
      <c r="F91" s="41">
        <v>24</v>
      </c>
      <c r="G91" s="15">
        <v>25</v>
      </c>
      <c r="H91" s="22">
        <f t="shared" si="9"/>
        <v>1</v>
      </c>
      <c r="I91" s="41">
        <v>17</v>
      </c>
      <c r="J91" s="15">
        <v>25</v>
      </c>
      <c r="K91" s="22">
        <f t="shared" si="10"/>
        <v>8</v>
      </c>
      <c r="L91" s="17">
        <v>0</v>
      </c>
      <c r="M91" s="15"/>
      <c r="N91" s="22">
        <f t="shared" si="11"/>
        <v>0</v>
      </c>
      <c r="O91" s="17">
        <v>0</v>
      </c>
      <c r="P91" s="15"/>
      <c r="Q91" s="22">
        <f t="shared" si="12"/>
        <v>0</v>
      </c>
      <c r="R91" s="17">
        <v>0</v>
      </c>
      <c r="S91" s="15"/>
      <c r="T91" s="22">
        <f t="shared" si="13"/>
        <v>0</v>
      </c>
    </row>
    <row r="92" spans="1:20" ht="30">
      <c r="A92" s="5">
        <v>37326</v>
      </c>
      <c r="B92" s="9" t="s">
        <v>126</v>
      </c>
      <c r="C92" s="17">
        <v>86</v>
      </c>
      <c r="D92" s="17">
        <f t="shared" si="7"/>
        <v>113</v>
      </c>
      <c r="E92" s="22">
        <f t="shared" si="8"/>
        <v>27</v>
      </c>
      <c r="F92" s="41">
        <v>37</v>
      </c>
      <c r="G92" s="15">
        <v>50</v>
      </c>
      <c r="H92" s="22">
        <f t="shared" si="9"/>
        <v>13</v>
      </c>
      <c r="I92" s="17">
        <v>32</v>
      </c>
      <c r="J92" s="15">
        <v>38</v>
      </c>
      <c r="K92" s="22">
        <f t="shared" si="10"/>
        <v>6</v>
      </c>
      <c r="L92" s="17">
        <v>17</v>
      </c>
      <c r="M92" s="15">
        <v>25</v>
      </c>
      <c r="N92" s="22">
        <f t="shared" si="11"/>
        <v>8</v>
      </c>
      <c r="O92" s="17">
        <v>0</v>
      </c>
      <c r="P92" s="15">
        <v>0</v>
      </c>
      <c r="Q92" s="22">
        <f t="shared" si="12"/>
        <v>0</v>
      </c>
      <c r="R92" s="17">
        <v>0</v>
      </c>
      <c r="S92" s="15"/>
      <c r="T92" s="22">
        <f t="shared" si="13"/>
        <v>0</v>
      </c>
    </row>
    <row r="93" spans="1:20">
      <c r="A93" s="5">
        <v>36965</v>
      </c>
      <c r="B93" s="9" t="s">
        <v>127</v>
      </c>
      <c r="C93" s="17">
        <v>53</v>
      </c>
      <c r="D93" s="17">
        <f t="shared" si="7"/>
        <v>81</v>
      </c>
      <c r="E93" s="22">
        <f t="shared" si="8"/>
        <v>28</v>
      </c>
      <c r="F93" s="17">
        <v>22</v>
      </c>
      <c r="G93" s="15">
        <v>31</v>
      </c>
      <c r="H93" s="22">
        <f t="shared" si="9"/>
        <v>9</v>
      </c>
      <c r="I93" s="17">
        <v>17</v>
      </c>
      <c r="J93" s="15">
        <v>25</v>
      </c>
      <c r="K93" s="22">
        <f t="shared" si="10"/>
        <v>8</v>
      </c>
      <c r="L93" s="17">
        <v>14</v>
      </c>
      <c r="M93" s="15">
        <v>25</v>
      </c>
      <c r="N93" s="22">
        <f t="shared" si="11"/>
        <v>11</v>
      </c>
      <c r="O93" s="17">
        <v>0</v>
      </c>
      <c r="P93" s="15"/>
      <c r="Q93" s="22">
        <v>0</v>
      </c>
      <c r="R93" s="17">
        <v>0</v>
      </c>
      <c r="S93" s="15"/>
      <c r="T93" s="22">
        <f t="shared" si="13"/>
        <v>0</v>
      </c>
    </row>
    <row r="94" spans="1:20">
      <c r="A94" s="46" t="s">
        <v>18</v>
      </c>
      <c r="B94" s="46"/>
      <c r="C94" s="20">
        <v>180</v>
      </c>
      <c r="D94" s="20">
        <v>244</v>
      </c>
      <c r="E94" s="20">
        <v>64</v>
      </c>
      <c r="F94" s="20">
        <v>83</v>
      </c>
      <c r="G94" s="16">
        <v>106</v>
      </c>
      <c r="H94" s="20">
        <v>23</v>
      </c>
      <c r="I94" s="20">
        <v>66</v>
      </c>
      <c r="J94" s="16">
        <v>88</v>
      </c>
      <c r="K94" s="20">
        <f t="shared" si="10"/>
        <v>22</v>
      </c>
      <c r="L94" s="20">
        <v>31</v>
      </c>
      <c r="M94" s="16">
        <v>50</v>
      </c>
      <c r="N94" s="20">
        <f t="shared" si="11"/>
        <v>19</v>
      </c>
      <c r="O94" s="20">
        <v>0</v>
      </c>
      <c r="P94" s="16"/>
      <c r="Q94" s="20">
        <v>0</v>
      </c>
      <c r="R94" s="20">
        <v>0</v>
      </c>
      <c r="S94" s="16"/>
      <c r="T94" s="20">
        <f t="shared" si="13"/>
        <v>0</v>
      </c>
    </row>
    <row r="95" spans="1:20">
      <c r="A95" s="11" t="s">
        <v>128</v>
      </c>
      <c r="B95" s="9" t="s">
        <v>129</v>
      </c>
      <c r="C95" s="17">
        <v>21</v>
      </c>
      <c r="D95" s="17">
        <f t="shared" si="7"/>
        <v>20</v>
      </c>
      <c r="E95" s="22">
        <f t="shared" si="8"/>
        <v>-1</v>
      </c>
      <c r="F95" s="17">
        <v>10</v>
      </c>
      <c r="G95" s="15">
        <v>10</v>
      </c>
      <c r="H95" s="22">
        <f t="shared" si="9"/>
        <v>0</v>
      </c>
      <c r="I95" s="17">
        <v>10</v>
      </c>
      <c r="J95" s="15">
        <v>10</v>
      </c>
      <c r="K95" s="22">
        <f t="shared" si="10"/>
        <v>0</v>
      </c>
      <c r="L95" s="17">
        <v>1</v>
      </c>
      <c r="M95" s="15"/>
      <c r="N95" s="22">
        <f t="shared" si="11"/>
        <v>-1</v>
      </c>
      <c r="O95" s="17">
        <v>0</v>
      </c>
      <c r="P95" s="15"/>
      <c r="Q95" s="22">
        <f t="shared" si="12"/>
        <v>0</v>
      </c>
      <c r="R95" s="17">
        <v>0</v>
      </c>
      <c r="S95" s="15"/>
      <c r="T95" s="22">
        <f t="shared" si="13"/>
        <v>0</v>
      </c>
    </row>
    <row r="96" spans="1:20">
      <c r="A96" s="5" t="s">
        <v>130</v>
      </c>
      <c r="B96" s="9" t="s">
        <v>131</v>
      </c>
      <c r="C96" s="17">
        <v>30</v>
      </c>
      <c r="D96" s="17">
        <f t="shared" si="7"/>
        <v>30</v>
      </c>
      <c r="E96" s="22">
        <f t="shared" si="8"/>
        <v>0</v>
      </c>
      <c r="F96" s="17">
        <v>11</v>
      </c>
      <c r="G96" s="15">
        <v>10</v>
      </c>
      <c r="H96" s="22">
        <f t="shared" si="9"/>
        <v>-1</v>
      </c>
      <c r="I96" s="17">
        <v>9</v>
      </c>
      <c r="J96" s="15">
        <v>10</v>
      </c>
      <c r="K96" s="22">
        <f t="shared" si="10"/>
        <v>1</v>
      </c>
      <c r="L96" s="17">
        <v>10</v>
      </c>
      <c r="M96" s="15">
        <v>10</v>
      </c>
      <c r="N96" s="22">
        <f t="shared" si="11"/>
        <v>0</v>
      </c>
      <c r="O96" s="17">
        <v>0</v>
      </c>
      <c r="P96" s="15">
        <v>0</v>
      </c>
      <c r="Q96" s="22">
        <f t="shared" si="12"/>
        <v>0</v>
      </c>
      <c r="R96" s="17">
        <v>0</v>
      </c>
      <c r="S96" s="15"/>
      <c r="T96" s="22">
        <f t="shared" si="13"/>
        <v>0</v>
      </c>
    </row>
    <row r="97" spans="1:20">
      <c r="A97" s="5" t="s">
        <v>132</v>
      </c>
      <c r="B97" s="9" t="s">
        <v>131</v>
      </c>
      <c r="C97" s="17">
        <v>13</v>
      </c>
      <c r="D97" s="17">
        <f t="shared" si="7"/>
        <v>14</v>
      </c>
      <c r="E97" s="22">
        <f t="shared" si="8"/>
        <v>1</v>
      </c>
      <c r="F97" s="17">
        <v>13</v>
      </c>
      <c r="G97" s="15">
        <v>14</v>
      </c>
      <c r="H97" s="22">
        <f t="shared" si="9"/>
        <v>1</v>
      </c>
      <c r="I97" s="17">
        <v>0</v>
      </c>
      <c r="J97" s="15">
        <v>0</v>
      </c>
      <c r="K97" s="22">
        <f t="shared" si="10"/>
        <v>0</v>
      </c>
      <c r="L97" s="17">
        <v>0</v>
      </c>
      <c r="M97" s="15"/>
      <c r="N97" s="22">
        <f t="shared" si="11"/>
        <v>0</v>
      </c>
      <c r="O97" s="17">
        <v>0</v>
      </c>
      <c r="P97" s="15"/>
      <c r="Q97" s="22">
        <f t="shared" si="12"/>
        <v>0</v>
      </c>
      <c r="R97" s="17">
        <v>0</v>
      </c>
      <c r="S97" s="15"/>
      <c r="T97" s="22">
        <f t="shared" si="13"/>
        <v>0</v>
      </c>
    </row>
    <row r="98" spans="1:20" ht="30">
      <c r="A98" s="5" t="s">
        <v>57</v>
      </c>
      <c r="B98" s="9" t="s">
        <v>58</v>
      </c>
      <c r="C98" s="17">
        <v>131</v>
      </c>
      <c r="D98" s="17">
        <f t="shared" si="7"/>
        <v>131</v>
      </c>
      <c r="E98" s="22">
        <f t="shared" si="8"/>
        <v>0</v>
      </c>
      <c r="F98" s="17">
        <v>25</v>
      </c>
      <c r="G98" s="15">
        <v>23</v>
      </c>
      <c r="H98" s="22">
        <f t="shared" si="9"/>
        <v>-2</v>
      </c>
      <c r="I98" s="17">
        <v>51</v>
      </c>
      <c r="J98" s="15">
        <v>48</v>
      </c>
      <c r="K98" s="22">
        <f t="shared" si="10"/>
        <v>-3</v>
      </c>
      <c r="L98" s="17">
        <v>33</v>
      </c>
      <c r="M98" s="15">
        <v>30</v>
      </c>
      <c r="N98" s="22">
        <f t="shared" si="11"/>
        <v>-3</v>
      </c>
      <c r="O98" s="17">
        <v>22</v>
      </c>
      <c r="P98" s="15">
        <v>30</v>
      </c>
      <c r="Q98" s="22">
        <f t="shared" si="12"/>
        <v>8</v>
      </c>
      <c r="R98" s="17">
        <v>0</v>
      </c>
      <c r="S98" s="18"/>
      <c r="T98" s="22">
        <f t="shared" si="13"/>
        <v>0</v>
      </c>
    </row>
    <row r="99" spans="1:20">
      <c r="A99" s="5" t="s">
        <v>62</v>
      </c>
      <c r="B99" s="12" t="s">
        <v>63</v>
      </c>
      <c r="C99" s="17">
        <v>61</v>
      </c>
      <c r="D99" s="17">
        <f t="shared" si="7"/>
        <v>65</v>
      </c>
      <c r="E99" s="22">
        <f t="shared" si="8"/>
        <v>4</v>
      </c>
      <c r="F99" s="17">
        <v>21</v>
      </c>
      <c r="G99" s="15">
        <v>21</v>
      </c>
      <c r="H99" s="22">
        <f t="shared" si="9"/>
        <v>0</v>
      </c>
      <c r="I99" s="17">
        <v>20</v>
      </c>
      <c r="J99" s="15">
        <v>22</v>
      </c>
      <c r="K99" s="22">
        <f t="shared" si="10"/>
        <v>2</v>
      </c>
      <c r="L99" s="17">
        <v>20</v>
      </c>
      <c r="M99" s="15">
        <v>22</v>
      </c>
      <c r="N99" s="22">
        <f t="shared" si="11"/>
        <v>2</v>
      </c>
      <c r="O99" s="17">
        <v>0</v>
      </c>
      <c r="P99" s="15">
        <v>0</v>
      </c>
      <c r="Q99" s="22">
        <f t="shared" si="12"/>
        <v>0</v>
      </c>
      <c r="R99" s="17">
        <v>0</v>
      </c>
      <c r="S99" s="18"/>
      <c r="T99" s="22">
        <f t="shared" si="13"/>
        <v>0</v>
      </c>
    </row>
    <row r="100" spans="1:20">
      <c r="A100" s="5" t="s">
        <v>66</v>
      </c>
      <c r="B100" s="9" t="s">
        <v>63</v>
      </c>
      <c r="C100" s="17">
        <v>28</v>
      </c>
      <c r="D100" s="17">
        <f t="shared" si="7"/>
        <v>34</v>
      </c>
      <c r="E100" s="22">
        <f t="shared" si="8"/>
        <v>6</v>
      </c>
      <c r="F100" s="17">
        <v>28</v>
      </c>
      <c r="G100" s="15">
        <v>34</v>
      </c>
      <c r="H100" s="22">
        <f t="shared" si="9"/>
        <v>6</v>
      </c>
      <c r="I100" s="17">
        <v>0</v>
      </c>
      <c r="J100" s="15">
        <v>0</v>
      </c>
      <c r="K100" s="22">
        <f t="shared" si="10"/>
        <v>0</v>
      </c>
      <c r="L100" s="17">
        <v>0</v>
      </c>
      <c r="M100" s="15"/>
      <c r="N100" s="22">
        <f t="shared" si="11"/>
        <v>0</v>
      </c>
      <c r="O100" s="17">
        <v>0</v>
      </c>
      <c r="P100" s="15"/>
      <c r="Q100" s="22">
        <f t="shared" si="12"/>
        <v>0</v>
      </c>
      <c r="R100" s="17">
        <v>0</v>
      </c>
      <c r="S100" s="18"/>
      <c r="T100" s="22">
        <f t="shared" si="13"/>
        <v>0</v>
      </c>
    </row>
    <row r="101" spans="1:20">
      <c r="A101" s="46" t="s">
        <v>19</v>
      </c>
      <c r="B101" s="46"/>
      <c r="C101" s="20">
        <v>284</v>
      </c>
      <c r="D101" s="20">
        <v>294</v>
      </c>
      <c r="E101" s="20">
        <v>10</v>
      </c>
      <c r="F101" s="20">
        <v>108</v>
      </c>
      <c r="G101" s="16">
        <v>112</v>
      </c>
      <c r="H101" s="20">
        <v>4</v>
      </c>
      <c r="I101" s="20">
        <v>90</v>
      </c>
      <c r="J101" s="16">
        <v>90</v>
      </c>
      <c r="K101" s="20">
        <v>0</v>
      </c>
      <c r="L101" s="20">
        <v>64</v>
      </c>
      <c r="M101" s="16">
        <v>62</v>
      </c>
      <c r="N101" s="20">
        <f t="shared" si="11"/>
        <v>-2</v>
      </c>
      <c r="O101" s="20">
        <v>22</v>
      </c>
      <c r="P101" s="16">
        <v>30</v>
      </c>
      <c r="Q101" s="20">
        <f t="shared" si="12"/>
        <v>8</v>
      </c>
      <c r="R101" s="20">
        <v>0</v>
      </c>
      <c r="S101" s="16"/>
      <c r="T101" s="20">
        <f t="shared" si="13"/>
        <v>0</v>
      </c>
    </row>
    <row r="102" spans="1:20">
      <c r="A102" s="5">
        <v>37318</v>
      </c>
      <c r="B102" s="9" t="s">
        <v>133</v>
      </c>
      <c r="C102" s="17">
        <f>SUM(F102+I102+L102+O102)</f>
        <v>76</v>
      </c>
      <c r="D102" s="17">
        <f t="shared" si="7"/>
        <v>108</v>
      </c>
      <c r="E102" s="22">
        <f t="shared" si="8"/>
        <v>32</v>
      </c>
      <c r="F102" s="41">
        <v>32</v>
      </c>
      <c r="G102" s="15">
        <v>36</v>
      </c>
      <c r="H102" s="22">
        <f t="shared" si="9"/>
        <v>4</v>
      </c>
      <c r="I102" s="17">
        <v>23</v>
      </c>
      <c r="J102" s="15">
        <v>36</v>
      </c>
      <c r="K102" s="22">
        <f t="shared" si="10"/>
        <v>13</v>
      </c>
      <c r="L102" s="17">
        <v>21</v>
      </c>
      <c r="M102" s="15">
        <v>36</v>
      </c>
      <c r="N102" s="22">
        <f t="shared" si="11"/>
        <v>15</v>
      </c>
      <c r="O102" s="17">
        <v>0</v>
      </c>
      <c r="P102" s="15"/>
      <c r="Q102" s="22">
        <f t="shared" si="12"/>
        <v>0</v>
      </c>
      <c r="R102" s="17">
        <v>0</v>
      </c>
      <c r="S102" s="15"/>
      <c r="T102" s="22">
        <f t="shared" si="13"/>
        <v>0</v>
      </c>
    </row>
    <row r="103" spans="1:20">
      <c r="A103" s="5">
        <v>37683</v>
      </c>
      <c r="B103" s="9" t="s">
        <v>134</v>
      </c>
      <c r="C103" s="17">
        <f t="shared" ref="C103:C110" si="14">SUM(F103+I103+L103+O103)</f>
        <v>44</v>
      </c>
      <c r="D103" s="17">
        <f t="shared" si="7"/>
        <v>54</v>
      </c>
      <c r="E103" s="22">
        <f t="shared" si="8"/>
        <v>10</v>
      </c>
      <c r="F103" s="41">
        <v>16</v>
      </c>
      <c r="G103" s="15">
        <v>17</v>
      </c>
      <c r="H103" s="22">
        <f t="shared" si="9"/>
        <v>1</v>
      </c>
      <c r="I103" s="17">
        <v>12</v>
      </c>
      <c r="J103" s="15">
        <v>17</v>
      </c>
      <c r="K103" s="22">
        <f t="shared" si="10"/>
        <v>5</v>
      </c>
      <c r="L103" s="17">
        <v>16</v>
      </c>
      <c r="M103" s="15">
        <v>20</v>
      </c>
      <c r="N103" s="22">
        <f t="shared" si="11"/>
        <v>4</v>
      </c>
      <c r="O103" s="17">
        <v>0</v>
      </c>
      <c r="P103" s="15"/>
      <c r="Q103" s="22">
        <f t="shared" si="12"/>
        <v>0</v>
      </c>
      <c r="R103" s="17">
        <v>0</v>
      </c>
      <c r="S103" s="15"/>
      <c r="T103" s="22">
        <f t="shared" si="13"/>
        <v>0</v>
      </c>
    </row>
    <row r="104" spans="1:20">
      <c r="A104" s="5">
        <v>36961</v>
      </c>
      <c r="B104" s="9" t="s">
        <v>135</v>
      </c>
      <c r="C104" s="17">
        <f t="shared" si="14"/>
        <v>49</v>
      </c>
      <c r="D104" s="17">
        <f t="shared" si="7"/>
        <v>66</v>
      </c>
      <c r="E104" s="22">
        <f t="shared" si="8"/>
        <v>17</v>
      </c>
      <c r="F104" s="41">
        <v>15</v>
      </c>
      <c r="G104" s="15">
        <v>20</v>
      </c>
      <c r="H104" s="22">
        <f t="shared" si="9"/>
        <v>5</v>
      </c>
      <c r="I104" s="17">
        <v>19</v>
      </c>
      <c r="J104" s="15">
        <v>23</v>
      </c>
      <c r="K104" s="22">
        <f t="shared" si="10"/>
        <v>4</v>
      </c>
      <c r="L104" s="17">
        <v>15</v>
      </c>
      <c r="M104" s="15">
        <v>23</v>
      </c>
      <c r="N104" s="22">
        <f t="shared" si="11"/>
        <v>8</v>
      </c>
      <c r="O104" s="17">
        <v>0</v>
      </c>
      <c r="P104" s="15"/>
      <c r="Q104" s="22">
        <f t="shared" si="12"/>
        <v>0</v>
      </c>
      <c r="R104" s="17">
        <v>0</v>
      </c>
      <c r="S104" s="15"/>
      <c r="T104" s="22">
        <f t="shared" si="13"/>
        <v>0</v>
      </c>
    </row>
    <row r="105" spans="1:20">
      <c r="A105" s="5">
        <v>36963</v>
      </c>
      <c r="B105" s="9" t="s">
        <v>136</v>
      </c>
      <c r="C105" s="17">
        <f t="shared" si="14"/>
        <v>61</v>
      </c>
      <c r="D105" s="17">
        <f t="shared" si="7"/>
        <v>64</v>
      </c>
      <c r="E105" s="22">
        <f t="shared" si="8"/>
        <v>3</v>
      </c>
      <c r="F105" s="41">
        <v>20</v>
      </c>
      <c r="G105" s="15">
        <v>21</v>
      </c>
      <c r="H105" s="22">
        <f t="shared" si="9"/>
        <v>1</v>
      </c>
      <c r="I105" s="17">
        <v>21</v>
      </c>
      <c r="J105" s="15">
        <v>23</v>
      </c>
      <c r="K105" s="22">
        <f t="shared" si="10"/>
        <v>2</v>
      </c>
      <c r="L105" s="41">
        <v>20</v>
      </c>
      <c r="M105" s="15">
        <v>20</v>
      </c>
      <c r="N105" s="22">
        <f t="shared" si="11"/>
        <v>0</v>
      </c>
      <c r="O105" s="17">
        <v>0</v>
      </c>
      <c r="P105" s="15"/>
      <c r="Q105" s="22">
        <f t="shared" si="12"/>
        <v>0</v>
      </c>
      <c r="R105" s="17">
        <v>0</v>
      </c>
      <c r="S105" s="15"/>
      <c r="T105" s="22">
        <f t="shared" si="13"/>
        <v>0</v>
      </c>
    </row>
    <row r="106" spans="1:20">
      <c r="A106" s="5">
        <v>37328</v>
      </c>
      <c r="B106" s="9" t="s">
        <v>137</v>
      </c>
      <c r="C106" s="17">
        <f t="shared" si="14"/>
        <v>54</v>
      </c>
      <c r="D106" s="17">
        <f t="shared" si="7"/>
        <v>64</v>
      </c>
      <c r="E106" s="22">
        <f t="shared" si="8"/>
        <v>10</v>
      </c>
      <c r="F106" s="17">
        <v>17</v>
      </c>
      <c r="G106" s="15">
        <v>21</v>
      </c>
      <c r="H106" s="22">
        <f t="shared" si="9"/>
        <v>4</v>
      </c>
      <c r="I106" s="17">
        <v>22</v>
      </c>
      <c r="J106" s="15">
        <v>23</v>
      </c>
      <c r="K106" s="22">
        <f t="shared" si="10"/>
        <v>1</v>
      </c>
      <c r="L106" s="17">
        <v>15</v>
      </c>
      <c r="M106" s="15">
        <v>20</v>
      </c>
      <c r="N106" s="22">
        <f t="shared" si="11"/>
        <v>5</v>
      </c>
      <c r="O106" s="17">
        <v>0</v>
      </c>
      <c r="P106" s="15">
        <v>0</v>
      </c>
      <c r="Q106" s="22">
        <f t="shared" si="12"/>
        <v>0</v>
      </c>
      <c r="R106" s="17">
        <v>0</v>
      </c>
      <c r="S106" s="15"/>
      <c r="T106" s="22">
        <f t="shared" si="13"/>
        <v>0</v>
      </c>
    </row>
    <row r="107" spans="1:20">
      <c r="A107" s="5">
        <v>37329</v>
      </c>
      <c r="B107" s="9" t="s">
        <v>138</v>
      </c>
      <c r="C107" s="17">
        <f t="shared" si="14"/>
        <v>27</v>
      </c>
      <c r="D107" s="17">
        <f t="shared" si="7"/>
        <v>35</v>
      </c>
      <c r="E107" s="22">
        <f t="shared" si="8"/>
        <v>8</v>
      </c>
      <c r="F107" s="17">
        <v>8</v>
      </c>
      <c r="G107" s="15">
        <v>10</v>
      </c>
      <c r="H107" s="22">
        <f t="shared" si="9"/>
        <v>2</v>
      </c>
      <c r="I107" s="17">
        <v>12</v>
      </c>
      <c r="J107" s="15">
        <v>15</v>
      </c>
      <c r="K107" s="22">
        <f t="shared" si="10"/>
        <v>3</v>
      </c>
      <c r="L107" s="17">
        <v>7</v>
      </c>
      <c r="M107" s="15">
        <v>10</v>
      </c>
      <c r="N107" s="22">
        <f t="shared" si="11"/>
        <v>3</v>
      </c>
      <c r="O107" s="17">
        <v>0</v>
      </c>
      <c r="P107" s="15"/>
      <c r="Q107" s="22">
        <f t="shared" si="12"/>
        <v>0</v>
      </c>
      <c r="R107" s="17">
        <v>0</v>
      </c>
      <c r="S107" s="15"/>
      <c r="T107" s="22">
        <f t="shared" si="13"/>
        <v>0</v>
      </c>
    </row>
    <row r="108" spans="1:20" ht="30">
      <c r="A108" s="5">
        <v>38075</v>
      </c>
      <c r="B108" s="9" t="s">
        <v>139</v>
      </c>
      <c r="C108" s="17">
        <f t="shared" si="14"/>
        <v>85</v>
      </c>
      <c r="D108" s="17">
        <f t="shared" si="7"/>
        <v>90</v>
      </c>
      <c r="E108" s="22">
        <f t="shared" si="8"/>
        <v>5</v>
      </c>
      <c r="F108" s="17">
        <v>30</v>
      </c>
      <c r="G108" s="15">
        <v>30</v>
      </c>
      <c r="H108" s="22">
        <f t="shared" si="9"/>
        <v>0</v>
      </c>
      <c r="I108" s="17">
        <v>25</v>
      </c>
      <c r="J108" s="15">
        <v>30</v>
      </c>
      <c r="K108" s="22">
        <f t="shared" si="10"/>
        <v>5</v>
      </c>
      <c r="L108" s="17">
        <v>30</v>
      </c>
      <c r="M108" s="15">
        <v>30</v>
      </c>
      <c r="N108" s="22">
        <f t="shared" si="11"/>
        <v>0</v>
      </c>
      <c r="O108" s="17">
        <v>0</v>
      </c>
      <c r="P108" s="15">
        <v>0</v>
      </c>
      <c r="Q108" s="22">
        <f t="shared" si="12"/>
        <v>0</v>
      </c>
      <c r="R108" s="17">
        <v>0</v>
      </c>
      <c r="S108" s="15"/>
      <c r="T108" s="22">
        <f t="shared" si="13"/>
        <v>0</v>
      </c>
    </row>
    <row r="109" spans="1:20" ht="30">
      <c r="A109" s="5" t="s">
        <v>57</v>
      </c>
      <c r="B109" s="9" t="s">
        <v>58</v>
      </c>
      <c r="C109" s="17">
        <f t="shared" si="14"/>
        <v>65</v>
      </c>
      <c r="D109" s="17">
        <f t="shared" si="7"/>
        <v>76</v>
      </c>
      <c r="E109" s="22">
        <f t="shared" si="8"/>
        <v>11</v>
      </c>
      <c r="F109" s="17">
        <v>13</v>
      </c>
      <c r="G109" s="15">
        <v>13</v>
      </c>
      <c r="H109" s="22">
        <f t="shared" si="9"/>
        <v>0</v>
      </c>
      <c r="I109" s="17">
        <v>8</v>
      </c>
      <c r="J109" s="15">
        <v>14</v>
      </c>
      <c r="K109" s="22">
        <f t="shared" si="10"/>
        <v>6</v>
      </c>
      <c r="L109" s="17">
        <v>19</v>
      </c>
      <c r="M109" s="15">
        <v>24</v>
      </c>
      <c r="N109" s="22">
        <f t="shared" si="11"/>
        <v>5</v>
      </c>
      <c r="O109" s="17">
        <v>25</v>
      </c>
      <c r="P109" s="15">
        <v>25</v>
      </c>
      <c r="Q109" s="22">
        <f t="shared" si="12"/>
        <v>0</v>
      </c>
      <c r="R109" s="17">
        <v>0</v>
      </c>
      <c r="S109" s="18"/>
      <c r="T109" s="22">
        <f t="shared" si="13"/>
        <v>0</v>
      </c>
    </row>
    <row r="110" spans="1:20">
      <c r="A110" s="48" t="s">
        <v>20</v>
      </c>
      <c r="B110" s="49"/>
      <c r="C110" s="20">
        <f t="shared" si="14"/>
        <v>461</v>
      </c>
      <c r="D110" s="20">
        <f t="shared" si="7"/>
        <v>557</v>
      </c>
      <c r="E110" s="20">
        <v>96</v>
      </c>
      <c r="F110" s="20">
        <v>151</v>
      </c>
      <c r="G110" s="16">
        <v>168</v>
      </c>
      <c r="H110" s="20">
        <v>17</v>
      </c>
      <c r="I110" s="20">
        <v>142</v>
      </c>
      <c r="J110" s="16">
        <v>181</v>
      </c>
      <c r="K110" s="20">
        <v>39</v>
      </c>
      <c r="L110" s="20">
        <v>143</v>
      </c>
      <c r="M110" s="16">
        <v>183</v>
      </c>
      <c r="N110" s="20">
        <f t="shared" si="11"/>
        <v>40</v>
      </c>
      <c r="O110" s="20">
        <v>25</v>
      </c>
      <c r="P110" s="16">
        <v>25</v>
      </c>
      <c r="Q110" s="20">
        <f t="shared" si="12"/>
        <v>0</v>
      </c>
      <c r="R110" s="20">
        <v>0</v>
      </c>
      <c r="S110" s="16"/>
      <c r="T110" s="20">
        <f t="shared" si="13"/>
        <v>0</v>
      </c>
    </row>
    <row r="111" spans="1:20">
      <c r="A111" s="5" t="s">
        <v>140</v>
      </c>
      <c r="B111" s="6" t="s">
        <v>141</v>
      </c>
      <c r="C111" s="17">
        <v>101</v>
      </c>
      <c r="D111" s="17">
        <f t="shared" si="7"/>
        <v>92</v>
      </c>
      <c r="E111" s="22">
        <f t="shared" si="8"/>
        <v>-9</v>
      </c>
      <c r="F111" s="17">
        <v>29</v>
      </c>
      <c r="G111" s="15">
        <v>30</v>
      </c>
      <c r="H111" s="22">
        <f t="shared" si="9"/>
        <v>1</v>
      </c>
      <c r="I111" s="17">
        <v>32</v>
      </c>
      <c r="J111" s="15">
        <v>30</v>
      </c>
      <c r="K111" s="22">
        <f t="shared" si="10"/>
        <v>-2</v>
      </c>
      <c r="L111" s="17">
        <v>40</v>
      </c>
      <c r="M111" s="15">
        <v>32</v>
      </c>
      <c r="N111" s="22">
        <f t="shared" si="11"/>
        <v>-8</v>
      </c>
      <c r="O111" s="17">
        <v>0</v>
      </c>
      <c r="P111" s="15"/>
      <c r="Q111" s="22">
        <f t="shared" si="12"/>
        <v>0</v>
      </c>
      <c r="R111" s="17">
        <v>0</v>
      </c>
      <c r="S111" s="15"/>
      <c r="T111" s="22">
        <f t="shared" si="13"/>
        <v>0</v>
      </c>
    </row>
    <row r="112" spans="1:20">
      <c r="A112" s="5" t="s">
        <v>142</v>
      </c>
      <c r="B112" s="6" t="s">
        <v>41</v>
      </c>
      <c r="C112" s="17">
        <v>96</v>
      </c>
      <c r="D112" s="17">
        <f t="shared" si="7"/>
        <v>91</v>
      </c>
      <c r="E112" s="22">
        <f t="shared" si="8"/>
        <v>-5</v>
      </c>
      <c r="F112" s="17">
        <v>31</v>
      </c>
      <c r="G112" s="15">
        <v>30</v>
      </c>
      <c r="H112" s="22">
        <f t="shared" si="9"/>
        <v>-1</v>
      </c>
      <c r="I112" s="17">
        <v>33</v>
      </c>
      <c r="J112" s="15">
        <v>31</v>
      </c>
      <c r="K112" s="22">
        <f t="shared" si="10"/>
        <v>-2</v>
      </c>
      <c r="L112" s="17">
        <v>32</v>
      </c>
      <c r="M112" s="15">
        <v>30</v>
      </c>
      <c r="N112" s="22">
        <f t="shared" si="11"/>
        <v>-2</v>
      </c>
      <c r="O112" s="17">
        <v>0</v>
      </c>
      <c r="P112" s="15">
        <v>0</v>
      </c>
      <c r="Q112" s="22">
        <f t="shared" si="12"/>
        <v>0</v>
      </c>
      <c r="R112" s="17">
        <v>0</v>
      </c>
      <c r="S112" s="15"/>
      <c r="T112" s="22">
        <f t="shared" si="13"/>
        <v>0</v>
      </c>
    </row>
    <row r="113" spans="1:20">
      <c r="A113" s="5" t="s">
        <v>143</v>
      </c>
      <c r="B113" s="6" t="s">
        <v>144</v>
      </c>
      <c r="C113" s="17">
        <v>39</v>
      </c>
      <c r="D113" s="17">
        <f t="shared" si="7"/>
        <v>39</v>
      </c>
      <c r="E113" s="22">
        <f t="shared" si="8"/>
        <v>0</v>
      </c>
      <c r="F113" s="17">
        <v>15</v>
      </c>
      <c r="G113" s="15">
        <v>15</v>
      </c>
      <c r="H113" s="22">
        <f t="shared" si="9"/>
        <v>0</v>
      </c>
      <c r="I113" s="17">
        <v>14</v>
      </c>
      <c r="J113" s="15">
        <v>14</v>
      </c>
      <c r="K113" s="22">
        <f t="shared" si="10"/>
        <v>0</v>
      </c>
      <c r="L113" s="17">
        <v>10</v>
      </c>
      <c r="M113" s="15">
        <v>10</v>
      </c>
      <c r="N113" s="22">
        <f t="shared" si="11"/>
        <v>0</v>
      </c>
      <c r="O113" s="17">
        <v>0</v>
      </c>
      <c r="P113" s="15"/>
      <c r="Q113" s="22">
        <f t="shared" si="12"/>
        <v>0</v>
      </c>
      <c r="R113" s="17">
        <v>0</v>
      </c>
      <c r="S113" s="15"/>
      <c r="T113" s="22">
        <f t="shared" si="13"/>
        <v>0</v>
      </c>
    </row>
    <row r="114" spans="1:20" ht="30">
      <c r="A114" s="5" t="s">
        <v>145</v>
      </c>
      <c r="B114" s="6" t="s">
        <v>146</v>
      </c>
      <c r="C114" s="17">
        <v>21</v>
      </c>
      <c r="D114" s="17">
        <f t="shared" si="7"/>
        <v>21</v>
      </c>
      <c r="E114" s="22">
        <f t="shared" si="8"/>
        <v>0</v>
      </c>
      <c r="F114" s="17">
        <v>1</v>
      </c>
      <c r="G114" s="15"/>
      <c r="H114" s="22">
        <f t="shared" si="9"/>
        <v>-1</v>
      </c>
      <c r="I114" s="17">
        <v>11</v>
      </c>
      <c r="J114" s="15">
        <v>11</v>
      </c>
      <c r="K114" s="22">
        <f t="shared" si="10"/>
        <v>0</v>
      </c>
      <c r="L114" s="17">
        <v>9</v>
      </c>
      <c r="M114" s="15">
        <v>10</v>
      </c>
      <c r="N114" s="22">
        <f t="shared" si="11"/>
        <v>1</v>
      </c>
      <c r="O114" s="17">
        <v>0</v>
      </c>
      <c r="P114" s="15"/>
      <c r="Q114" s="22">
        <f t="shared" si="12"/>
        <v>0</v>
      </c>
      <c r="R114" s="17">
        <v>0</v>
      </c>
      <c r="S114" s="15"/>
      <c r="T114" s="22">
        <f t="shared" si="13"/>
        <v>0</v>
      </c>
    </row>
    <row r="115" spans="1:20">
      <c r="A115" s="5" t="s">
        <v>147</v>
      </c>
      <c r="B115" s="6" t="s">
        <v>148</v>
      </c>
      <c r="C115" s="17">
        <v>10</v>
      </c>
      <c r="D115" s="17">
        <f t="shared" si="7"/>
        <v>10</v>
      </c>
      <c r="E115" s="22">
        <f t="shared" si="8"/>
        <v>0</v>
      </c>
      <c r="F115" s="17">
        <v>0</v>
      </c>
      <c r="G115" s="15"/>
      <c r="H115" s="22">
        <f t="shared" si="9"/>
        <v>0</v>
      </c>
      <c r="I115" s="17">
        <v>0</v>
      </c>
      <c r="J115" s="15"/>
      <c r="K115" s="22">
        <f t="shared" si="10"/>
        <v>0</v>
      </c>
      <c r="L115" s="17">
        <v>10</v>
      </c>
      <c r="M115" s="15">
        <v>10</v>
      </c>
      <c r="N115" s="22">
        <f t="shared" si="11"/>
        <v>0</v>
      </c>
      <c r="O115" s="17">
        <v>0</v>
      </c>
      <c r="P115" s="15"/>
      <c r="Q115" s="22">
        <f t="shared" si="12"/>
        <v>0</v>
      </c>
      <c r="R115" s="17">
        <v>0</v>
      </c>
      <c r="S115" s="15"/>
      <c r="T115" s="22">
        <f t="shared" si="13"/>
        <v>0</v>
      </c>
    </row>
    <row r="116" spans="1:20">
      <c r="A116" s="5" t="s">
        <v>149</v>
      </c>
      <c r="B116" s="6" t="s">
        <v>141</v>
      </c>
      <c r="C116" s="17">
        <v>29</v>
      </c>
      <c r="D116" s="17">
        <f t="shared" si="7"/>
        <v>26</v>
      </c>
      <c r="E116" s="22">
        <f t="shared" si="8"/>
        <v>-3</v>
      </c>
      <c r="F116" s="17">
        <v>29</v>
      </c>
      <c r="G116" s="15">
        <v>26</v>
      </c>
      <c r="H116" s="22">
        <f t="shared" si="9"/>
        <v>-3</v>
      </c>
      <c r="I116" s="17">
        <v>0</v>
      </c>
      <c r="J116" s="15">
        <v>0</v>
      </c>
      <c r="K116" s="22">
        <f t="shared" si="10"/>
        <v>0</v>
      </c>
      <c r="L116" s="17">
        <v>0</v>
      </c>
      <c r="M116" s="15"/>
      <c r="N116" s="22">
        <f t="shared" si="11"/>
        <v>0</v>
      </c>
      <c r="O116" s="17">
        <v>0</v>
      </c>
      <c r="P116" s="15"/>
      <c r="Q116" s="22">
        <f t="shared" si="12"/>
        <v>0</v>
      </c>
      <c r="R116" s="17">
        <v>0</v>
      </c>
      <c r="S116" s="15"/>
      <c r="T116" s="22">
        <f t="shared" si="13"/>
        <v>0</v>
      </c>
    </row>
    <row r="117" spans="1:20">
      <c r="A117" s="5" t="s">
        <v>40</v>
      </c>
      <c r="B117" s="6" t="s">
        <v>41</v>
      </c>
      <c r="C117" s="17">
        <v>54</v>
      </c>
      <c r="D117" s="17">
        <f t="shared" si="7"/>
        <v>60</v>
      </c>
      <c r="E117" s="22">
        <f t="shared" si="8"/>
        <v>6</v>
      </c>
      <c r="F117" s="17">
        <v>54</v>
      </c>
      <c r="G117" s="15">
        <v>60</v>
      </c>
      <c r="H117" s="22">
        <f t="shared" si="9"/>
        <v>6</v>
      </c>
      <c r="I117" s="17">
        <v>0</v>
      </c>
      <c r="J117" s="15">
        <v>0</v>
      </c>
      <c r="K117" s="22">
        <f t="shared" si="10"/>
        <v>0</v>
      </c>
      <c r="L117" s="17">
        <v>0</v>
      </c>
      <c r="M117" s="15"/>
      <c r="N117" s="22">
        <f t="shared" si="11"/>
        <v>0</v>
      </c>
      <c r="O117" s="17">
        <v>0</v>
      </c>
      <c r="P117" s="15"/>
      <c r="Q117" s="22">
        <f t="shared" si="12"/>
        <v>0</v>
      </c>
      <c r="R117" s="17">
        <v>0</v>
      </c>
      <c r="S117" s="15"/>
      <c r="T117" s="22">
        <f t="shared" si="13"/>
        <v>0</v>
      </c>
    </row>
    <row r="118" spans="1:20" ht="30">
      <c r="A118" s="5" t="s">
        <v>150</v>
      </c>
      <c r="B118" s="6" t="s">
        <v>146</v>
      </c>
      <c r="C118" s="17">
        <v>15</v>
      </c>
      <c r="D118" s="17">
        <f t="shared" si="7"/>
        <v>15</v>
      </c>
      <c r="E118" s="22">
        <f t="shared" si="8"/>
        <v>0</v>
      </c>
      <c r="F118" s="17">
        <v>15</v>
      </c>
      <c r="G118" s="15">
        <v>15</v>
      </c>
      <c r="H118" s="22">
        <f t="shared" si="9"/>
        <v>0</v>
      </c>
      <c r="I118" s="17">
        <v>0</v>
      </c>
      <c r="J118" s="15">
        <v>0</v>
      </c>
      <c r="K118" s="22">
        <f t="shared" si="10"/>
        <v>0</v>
      </c>
      <c r="L118" s="17">
        <v>0</v>
      </c>
      <c r="M118" s="15"/>
      <c r="N118" s="22">
        <f t="shared" si="11"/>
        <v>0</v>
      </c>
      <c r="O118" s="17">
        <v>0</v>
      </c>
      <c r="P118" s="15"/>
      <c r="Q118" s="22">
        <f t="shared" si="12"/>
        <v>0</v>
      </c>
      <c r="R118" s="17">
        <v>0</v>
      </c>
      <c r="S118" s="15"/>
      <c r="T118" s="22">
        <f t="shared" si="13"/>
        <v>0</v>
      </c>
    </row>
    <row r="119" spans="1:20">
      <c r="A119" s="5" t="s">
        <v>151</v>
      </c>
      <c r="B119" s="6" t="s">
        <v>152</v>
      </c>
      <c r="C119" s="17">
        <v>30</v>
      </c>
      <c r="D119" s="17">
        <f t="shared" si="7"/>
        <v>25</v>
      </c>
      <c r="E119" s="22">
        <f t="shared" si="8"/>
        <v>-5</v>
      </c>
      <c r="F119" s="17">
        <v>30</v>
      </c>
      <c r="G119" s="15">
        <v>25</v>
      </c>
      <c r="H119" s="22">
        <f t="shared" si="9"/>
        <v>-5</v>
      </c>
      <c r="I119" s="17">
        <v>0</v>
      </c>
      <c r="J119" s="15">
        <v>0</v>
      </c>
      <c r="K119" s="22">
        <f t="shared" si="10"/>
        <v>0</v>
      </c>
      <c r="L119" s="17">
        <v>0</v>
      </c>
      <c r="M119" s="15"/>
      <c r="N119" s="22">
        <f t="shared" si="11"/>
        <v>0</v>
      </c>
      <c r="O119" s="17">
        <v>0</v>
      </c>
      <c r="P119" s="15"/>
      <c r="Q119" s="22">
        <f t="shared" si="12"/>
        <v>0</v>
      </c>
      <c r="R119" s="17">
        <v>0</v>
      </c>
      <c r="S119" s="15"/>
      <c r="T119" s="22">
        <f t="shared" si="13"/>
        <v>0</v>
      </c>
    </row>
    <row r="120" spans="1:20">
      <c r="A120" s="5" t="s">
        <v>153</v>
      </c>
      <c r="B120" s="6" t="s">
        <v>154</v>
      </c>
      <c r="C120" s="17">
        <v>9</v>
      </c>
      <c r="D120" s="17">
        <f t="shared" si="7"/>
        <v>10</v>
      </c>
      <c r="E120" s="22">
        <f t="shared" si="8"/>
        <v>1</v>
      </c>
      <c r="F120" s="17">
        <v>0</v>
      </c>
      <c r="G120" s="15"/>
      <c r="H120" s="22">
        <f t="shared" si="9"/>
        <v>0</v>
      </c>
      <c r="I120" s="17">
        <v>0</v>
      </c>
      <c r="J120" s="15"/>
      <c r="K120" s="22">
        <f t="shared" si="10"/>
        <v>0</v>
      </c>
      <c r="L120" s="17">
        <v>9</v>
      </c>
      <c r="M120" s="15">
        <v>10</v>
      </c>
      <c r="N120" s="22">
        <f t="shared" si="11"/>
        <v>1</v>
      </c>
      <c r="O120" s="17">
        <v>0</v>
      </c>
      <c r="P120" s="15"/>
      <c r="Q120" s="22">
        <f t="shared" si="12"/>
        <v>0</v>
      </c>
      <c r="R120" s="17">
        <v>0</v>
      </c>
      <c r="S120" s="15"/>
      <c r="T120" s="22">
        <f t="shared" si="13"/>
        <v>0</v>
      </c>
    </row>
    <row r="121" spans="1:20">
      <c r="A121" s="47" t="s">
        <v>21</v>
      </c>
      <c r="B121" s="47"/>
      <c r="C121" s="20">
        <v>404</v>
      </c>
      <c r="D121" s="20">
        <f t="shared" si="7"/>
        <v>389</v>
      </c>
      <c r="E121" s="20">
        <f t="shared" si="8"/>
        <v>-15</v>
      </c>
      <c r="F121" s="20">
        <v>204</v>
      </c>
      <c r="G121" s="16">
        <v>201</v>
      </c>
      <c r="H121" s="20">
        <f t="shared" si="9"/>
        <v>-3</v>
      </c>
      <c r="I121" s="20">
        <v>90</v>
      </c>
      <c r="J121" s="16">
        <v>86</v>
      </c>
      <c r="K121" s="20">
        <f t="shared" si="10"/>
        <v>-4</v>
      </c>
      <c r="L121" s="20">
        <v>110</v>
      </c>
      <c r="M121" s="16">
        <v>102</v>
      </c>
      <c r="N121" s="20">
        <f t="shared" si="11"/>
        <v>-8</v>
      </c>
      <c r="O121" s="20">
        <v>0</v>
      </c>
      <c r="P121" s="16"/>
      <c r="Q121" s="20">
        <f t="shared" si="12"/>
        <v>0</v>
      </c>
      <c r="R121" s="20">
        <v>0</v>
      </c>
      <c r="S121" s="16"/>
      <c r="T121" s="20">
        <f t="shared" si="13"/>
        <v>0</v>
      </c>
    </row>
    <row r="122" spans="1:20">
      <c r="A122" s="5" t="s">
        <v>155</v>
      </c>
      <c r="B122" s="6" t="s">
        <v>156</v>
      </c>
      <c r="C122" s="17">
        <v>39</v>
      </c>
      <c r="D122" s="17">
        <f t="shared" si="7"/>
        <v>30</v>
      </c>
      <c r="E122" s="22">
        <f t="shared" si="8"/>
        <v>-9</v>
      </c>
      <c r="F122" s="17">
        <v>12</v>
      </c>
      <c r="G122" s="15">
        <v>10</v>
      </c>
      <c r="H122" s="22">
        <f t="shared" si="9"/>
        <v>-2</v>
      </c>
      <c r="I122" s="17">
        <v>17</v>
      </c>
      <c r="J122" s="15">
        <v>10</v>
      </c>
      <c r="K122" s="22">
        <f t="shared" si="10"/>
        <v>-7</v>
      </c>
      <c r="L122" s="17">
        <v>10</v>
      </c>
      <c r="M122" s="15">
        <v>10</v>
      </c>
      <c r="N122" s="22">
        <f t="shared" si="11"/>
        <v>0</v>
      </c>
      <c r="O122" s="17">
        <v>0</v>
      </c>
      <c r="P122" s="15"/>
      <c r="Q122" s="22">
        <f t="shared" si="12"/>
        <v>0</v>
      </c>
      <c r="R122" s="17">
        <v>0</v>
      </c>
      <c r="S122" s="15"/>
      <c r="T122" s="22">
        <f t="shared" si="13"/>
        <v>0</v>
      </c>
    </row>
    <row r="123" spans="1:20">
      <c r="A123" s="47" t="s">
        <v>22</v>
      </c>
      <c r="B123" s="47"/>
      <c r="C123" s="20">
        <v>39</v>
      </c>
      <c r="D123" s="20">
        <f t="shared" si="7"/>
        <v>30</v>
      </c>
      <c r="E123" s="20">
        <f t="shared" si="8"/>
        <v>-9</v>
      </c>
      <c r="F123" s="20">
        <v>12</v>
      </c>
      <c r="G123" s="16">
        <v>10</v>
      </c>
      <c r="H123" s="20">
        <f t="shared" si="9"/>
        <v>-2</v>
      </c>
      <c r="I123" s="20">
        <v>17</v>
      </c>
      <c r="J123" s="16">
        <v>10</v>
      </c>
      <c r="K123" s="20">
        <f t="shared" si="10"/>
        <v>-7</v>
      </c>
      <c r="L123" s="20">
        <v>10</v>
      </c>
      <c r="M123" s="16">
        <v>10</v>
      </c>
      <c r="N123" s="20">
        <f t="shared" si="11"/>
        <v>0</v>
      </c>
      <c r="O123" s="20">
        <v>0</v>
      </c>
      <c r="P123" s="16"/>
      <c r="Q123" s="20">
        <f t="shared" si="12"/>
        <v>0</v>
      </c>
      <c r="R123" s="20">
        <v>0</v>
      </c>
      <c r="S123" s="16"/>
      <c r="T123" s="20">
        <f t="shared" si="13"/>
        <v>0</v>
      </c>
    </row>
    <row r="124" spans="1:20">
      <c r="A124" s="47" t="s">
        <v>23</v>
      </c>
      <c r="B124" s="47"/>
      <c r="C124" s="20">
        <f>SUM(C123+C121+C110+C101+C94+C90+C84+C77+C67+C59+C55+C49+C43+C33+C26+C17+C13+C10)</f>
        <v>6608</v>
      </c>
      <c r="D124" s="20">
        <f>SUM(D123+D121+D110+D101+D94+D90+D84+D77+D67+D59+D55+D49+D43+D33+D26+D17+D13+D10)</f>
        <v>7372</v>
      </c>
      <c r="E124" s="20">
        <v>764</v>
      </c>
      <c r="F124" s="20">
        <f>SUM(F123+F121+F110+F101+F94+F90+F84+F77+F67+F59+F55+F49+F43+F33+F26+F17+F13+F10)</f>
        <v>2294</v>
      </c>
      <c r="G124" s="20">
        <v>2426</v>
      </c>
      <c r="H124" s="20">
        <f t="shared" si="9"/>
        <v>132</v>
      </c>
      <c r="I124" s="20">
        <f>SUM(I123+I121+I110+I101+I94+I90+I84+I77+I67+I59+I55+I49+I43+I33+I26+I17+I13+I10)</f>
        <v>1897</v>
      </c>
      <c r="J124" s="20">
        <v>2162</v>
      </c>
      <c r="K124" s="20">
        <f t="shared" si="10"/>
        <v>265</v>
      </c>
      <c r="L124" s="20">
        <f>SUM(L123+L121+L110+L101+L94+L90+L84+L77+L67+L59+L55+L49+L43+L33+L26+L17+L13+L10)</f>
        <v>1796</v>
      </c>
      <c r="M124" s="20">
        <v>2083</v>
      </c>
      <c r="N124" s="20">
        <f t="shared" si="11"/>
        <v>287</v>
      </c>
      <c r="O124" s="20">
        <f>SUM(O123+O121+O110+O101+O94+O90+O84+O77+O67+O59+O55+O49+O43+O33+O26+O17+O13+O10)</f>
        <v>469</v>
      </c>
      <c r="P124" s="20">
        <v>546</v>
      </c>
      <c r="Q124" s="20">
        <f t="shared" si="12"/>
        <v>77</v>
      </c>
      <c r="R124" s="20">
        <v>152</v>
      </c>
      <c r="S124" s="20">
        <v>155</v>
      </c>
      <c r="T124" s="20">
        <v>3</v>
      </c>
    </row>
  </sheetData>
  <mergeCells count="26">
    <mergeCell ref="A124:B124"/>
    <mergeCell ref="A90:B90"/>
    <mergeCell ref="A94:B94"/>
    <mergeCell ref="A101:B101"/>
    <mergeCell ref="A110:B110"/>
    <mergeCell ref="A121:B121"/>
    <mergeCell ref="A123:B123"/>
    <mergeCell ref="A84:B84"/>
    <mergeCell ref="A10:B10"/>
    <mergeCell ref="A13:B13"/>
    <mergeCell ref="A17:B17"/>
    <mergeCell ref="A26:B26"/>
    <mergeCell ref="A33:B33"/>
    <mergeCell ref="A43:B43"/>
    <mergeCell ref="A49:B49"/>
    <mergeCell ref="A55:B55"/>
    <mergeCell ref="A59:B59"/>
    <mergeCell ref="A67:B67"/>
    <mergeCell ref="A77:B77"/>
    <mergeCell ref="A2:A3"/>
    <mergeCell ref="B2:B3"/>
    <mergeCell ref="A1:T1"/>
    <mergeCell ref="C2:E2"/>
    <mergeCell ref="F2:H2"/>
    <mergeCell ref="I2:K2"/>
    <mergeCell ref="L2:N2"/>
  </mergeCells>
  <pageMargins left="0.23622047244094491" right="0.23622047244094491" top="0.39370078740157483" bottom="0.3937007874015748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workbookViewId="0">
      <selection activeCell="N13" sqref="N13"/>
    </sheetView>
  </sheetViews>
  <sheetFormatPr defaultRowHeight="15"/>
  <cols>
    <col min="2" max="2" width="38.42578125" customWidth="1"/>
    <col min="3" max="6" width="4.85546875" style="21" customWidth="1"/>
    <col min="7" max="7" width="4.42578125" style="21" customWidth="1"/>
    <col min="8" max="9" width="4.85546875" style="21" customWidth="1"/>
    <col min="10" max="10" width="4.42578125" style="21" customWidth="1"/>
    <col min="11" max="12" width="4.85546875" style="21" customWidth="1"/>
    <col min="13" max="13" width="4.42578125" style="21" customWidth="1"/>
    <col min="14" max="15" width="4.85546875" style="21" customWidth="1"/>
    <col min="16" max="16" width="4.42578125" style="21" customWidth="1"/>
    <col min="17" max="18" width="4.85546875" style="21" customWidth="1"/>
    <col min="19" max="19" width="4.42578125" style="21" customWidth="1"/>
    <col min="20" max="20" width="4.85546875" style="21" customWidth="1"/>
  </cols>
  <sheetData>
    <row r="1" spans="1:20" s="24" customFormat="1" ht="15" customHeight="1">
      <c r="A1" s="44" t="s">
        <v>167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5" customHeight="1">
      <c r="A2" s="42" t="s">
        <v>24</v>
      </c>
      <c r="B2" s="43" t="s">
        <v>25</v>
      </c>
      <c r="C2" s="45" t="s">
        <v>26</v>
      </c>
      <c r="D2" s="45"/>
      <c r="E2" s="45"/>
      <c r="F2" s="45" t="s">
        <v>0</v>
      </c>
      <c r="G2" s="45"/>
      <c r="H2" s="45"/>
      <c r="I2" s="45" t="s">
        <v>1</v>
      </c>
      <c r="J2" s="45"/>
      <c r="K2" s="45"/>
      <c r="L2" s="45" t="s">
        <v>2</v>
      </c>
      <c r="M2" s="45"/>
      <c r="N2" s="45"/>
      <c r="O2" s="1"/>
      <c r="P2" s="1" t="s">
        <v>3</v>
      </c>
      <c r="Q2" s="1"/>
      <c r="R2" s="1"/>
      <c r="S2" s="1" t="s">
        <v>4</v>
      </c>
      <c r="T2" s="1"/>
    </row>
    <row r="3" spans="1:20" ht="193.5" customHeight="1">
      <c r="A3" s="42"/>
      <c r="B3" s="43"/>
      <c r="C3" s="2" t="s">
        <v>27</v>
      </c>
      <c r="D3" s="3" t="s">
        <v>28</v>
      </c>
      <c r="E3" s="4" t="s">
        <v>29</v>
      </c>
      <c r="F3" s="2" t="s">
        <v>27</v>
      </c>
      <c r="G3" s="3" t="s">
        <v>30</v>
      </c>
      <c r="H3" s="4" t="s">
        <v>29</v>
      </c>
      <c r="I3" s="2" t="s">
        <v>27</v>
      </c>
      <c r="J3" s="3" t="s">
        <v>31</v>
      </c>
      <c r="K3" s="4" t="s">
        <v>29</v>
      </c>
      <c r="L3" s="2" t="s">
        <v>27</v>
      </c>
      <c r="M3" s="3" t="s">
        <v>32</v>
      </c>
      <c r="N3" s="4" t="s">
        <v>29</v>
      </c>
      <c r="O3" s="2" t="s">
        <v>27</v>
      </c>
      <c r="P3" s="3" t="s">
        <v>33</v>
      </c>
      <c r="Q3" s="4" t="s">
        <v>29</v>
      </c>
      <c r="R3" s="2" t="s">
        <v>27</v>
      </c>
      <c r="S3" s="3" t="s">
        <v>34</v>
      </c>
      <c r="T3" s="4" t="s">
        <v>29</v>
      </c>
    </row>
    <row r="4" spans="1:20">
      <c r="A4" s="5">
        <v>38128</v>
      </c>
      <c r="B4" s="9" t="s">
        <v>45</v>
      </c>
      <c r="C4" s="17">
        <v>87</v>
      </c>
      <c r="D4" s="17">
        <f>SUM(G4+J4+M4+P4+S4)</f>
        <v>123</v>
      </c>
      <c r="E4" s="22">
        <f>D4-C4</f>
        <v>36</v>
      </c>
      <c r="F4" s="17">
        <v>26</v>
      </c>
      <c r="G4" s="17">
        <v>25</v>
      </c>
      <c r="H4" s="22">
        <f>G4-F4</f>
        <v>-1</v>
      </c>
      <c r="I4" s="17">
        <v>16</v>
      </c>
      <c r="J4" s="17">
        <v>25</v>
      </c>
      <c r="K4" s="22">
        <f>J4-I4</f>
        <v>9</v>
      </c>
      <c r="L4" s="17">
        <v>19</v>
      </c>
      <c r="M4" s="17">
        <v>25</v>
      </c>
      <c r="N4" s="22">
        <f>M4-L4</f>
        <v>6</v>
      </c>
      <c r="O4" s="17">
        <v>16</v>
      </c>
      <c r="P4" s="17">
        <v>23</v>
      </c>
      <c r="Q4" s="22">
        <f>P4-O4</f>
        <v>7</v>
      </c>
      <c r="R4" s="17">
        <v>10</v>
      </c>
      <c r="S4" s="17">
        <v>25</v>
      </c>
      <c r="T4" s="22">
        <f>S4-R4</f>
        <v>15</v>
      </c>
    </row>
    <row r="5" spans="1:20">
      <c r="A5" s="50" t="s">
        <v>6</v>
      </c>
      <c r="B5" s="50"/>
      <c r="C5" s="29">
        <v>87</v>
      </c>
      <c r="D5" s="29">
        <f t="shared" ref="D5:D20" si="0">SUM(G5+J5+M5+P5+S5)</f>
        <v>123</v>
      </c>
      <c r="E5" s="30">
        <f t="shared" ref="E5:E20" si="1">D5-C5</f>
        <v>36</v>
      </c>
      <c r="F5" s="29">
        <v>26</v>
      </c>
      <c r="G5" s="29">
        <v>25</v>
      </c>
      <c r="H5" s="30">
        <f t="shared" ref="H5:H20" si="2">G5-F5</f>
        <v>-1</v>
      </c>
      <c r="I5" s="29">
        <v>16</v>
      </c>
      <c r="J5" s="29">
        <v>25</v>
      </c>
      <c r="K5" s="30">
        <f t="shared" ref="K5:K20" si="3">J5-I5</f>
        <v>9</v>
      </c>
      <c r="L5" s="29">
        <v>19</v>
      </c>
      <c r="M5" s="29">
        <v>25</v>
      </c>
      <c r="N5" s="30">
        <f t="shared" ref="N5:N20" si="4">M5-L5</f>
        <v>6</v>
      </c>
      <c r="O5" s="29">
        <v>16</v>
      </c>
      <c r="P5" s="29">
        <v>23</v>
      </c>
      <c r="Q5" s="30">
        <f t="shared" ref="Q5:Q20" si="5">P5-O5</f>
        <v>7</v>
      </c>
      <c r="R5" s="29">
        <v>10</v>
      </c>
      <c r="S5" s="29">
        <v>25</v>
      </c>
      <c r="T5" s="30">
        <f t="shared" ref="T5:T21" si="6">S5-R5</f>
        <v>15</v>
      </c>
    </row>
    <row r="6" spans="1:20">
      <c r="A6" s="11" t="s">
        <v>95</v>
      </c>
      <c r="B6" s="13" t="s">
        <v>96</v>
      </c>
      <c r="C6" s="17">
        <v>32</v>
      </c>
      <c r="D6" s="17">
        <f t="shared" si="0"/>
        <v>30</v>
      </c>
      <c r="E6" s="22">
        <f t="shared" si="1"/>
        <v>-2</v>
      </c>
      <c r="F6" s="17">
        <v>0</v>
      </c>
      <c r="G6" s="17"/>
      <c r="H6" s="22">
        <f t="shared" si="2"/>
        <v>0</v>
      </c>
      <c r="I6" s="17">
        <v>10</v>
      </c>
      <c r="J6" s="17">
        <v>10</v>
      </c>
      <c r="K6" s="22">
        <f t="shared" si="3"/>
        <v>0</v>
      </c>
      <c r="L6" s="17">
        <v>0</v>
      </c>
      <c r="M6" s="17"/>
      <c r="N6" s="22">
        <f t="shared" si="4"/>
        <v>0</v>
      </c>
      <c r="O6" s="17">
        <v>22</v>
      </c>
      <c r="P6" s="17">
        <v>20</v>
      </c>
      <c r="Q6" s="22">
        <f t="shared" si="5"/>
        <v>-2</v>
      </c>
      <c r="R6" s="17">
        <v>0</v>
      </c>
      <c r="S6" s="17"/>
      <c r="T6" s="22">
        <f t="shared" si="6"/>
        <v>0</v>
      </c>
    </row>
    <row r="7" spans="1:20">
      <c r="A7" s="53" t="s">
        <v>14</v>
      </c>
      <c r="B7" s="53"/>
      <c r="C7" s="29">
        <v>32</v>
      </c>
      <c r="D7" s="29">
        <f t="shared" si="0"/>
        <v>30</v>
      </c>
      <c r="E7" s="30">
        <f t="shared" si="1"/>
        <v>-2</v>
      </c>
      <c r="F7" s="29">
        <v>0</v>
      </c>
      <c r="G7" s="29"/>
      <c r="H7" s="30">
        <f t="shared" si="2"/>
        <v>0</v>
      </c>
      <c r="I7" s="29">
        <v>10</v>
      </c>
      <c r="J7" s="29">
        <v>10</v>
      </c>
      <c r="K7" s="30">
        <f t="shared" si="3"/>
        <v>0</v>
      </c>
      <c r="L7" s="29">
        <v>0</v>
      </c>
      <c r="M7" s="29"/>
      <c r="N7" s="30">
        <f t="shared" si="4"/>
        <v>0</v>
      </c>
      <c r="O7" s="29">
        <v>22</v>
      </c>
      <c r="P7" s="29">
        <v>20</v>
      </c>
      <c r="Q7" s="30">
        <f t="shared" si="5"/>
        <v>-2</v>
      </c>
      <c r="R7" s="29">
        <v>0</v>
      </c>
      <c r="S7" s="29"/>
      <c r="T7" s="30">
        <f t="shared" si="6"/>
        <v>0</v>
      </c>
    </row>
    <row r="8" spans="1:20">
      <c r="A8" s="25" t="s">
        <v>157</v>
      </c>
      <c r="B8" s="26" t="s">
        <v>158</v>
      </c>
      <c r="C8" s="17">
        <v>6</v>
      </c>
      <c r="D8" s="17">
        <f t="shared" si="0"/>
        <v>5</v>
      </c>
      <c r="E8" s="22">
        <f t="shared" si="1"/>
        <v>-1</v>
      </c>
      <c r="F8" s="17">
        <v>0</v>
      </c>
      <c r="G8" s="17"/>
      <c r="H8" s="22">
        <f t="shared" si="2"/>
        <v>0</v>
      </c>
      <c r="I8" s="17">
        <v>0</v>
      </c>
      <c r="J8" s="17"/>
      <c r="K8" s="22">
        <f t="shared" si="3"/>
        <v>0</v>
      </c>
      <c r="L8" s="17">
        <v>0</v>
      </c>
      <c r="M8" s="17"/>
      <c r="N8" s="22">
        <f t="shared" si="4"/>
        <v>0</v>
      </c>
      <c r="O8" s="17">
        <v>6</v>
      </c>
      <c r="P8" s="17">
        <v>5</v>
      </c>
      <c r="Q8" s="22">
        <f t="shared" si="5"/>
        <v>-1</v>
      </c>
      <c r="R8" s="17">
        <v>0</v>
      </c>
      <c r="S8" s="17"/>
      <c r="T8" s="22">
        <f t="shared" si="6"/>
        <v>0</v>
      </c>
    </row>
    <row r="9" spans="1:20">
      <c r="A9" s="25" t="s">
        <v>159</v>
      </c>
      <c r="B9" s="26" t="s">
        <v>160</v>
      </c>
      <c r="C9" s="17">
        <v>32</v>
      </c>
      <c r="D9" s="17">
        <f t="shared" si="0"/>
        <v>32</v>
      </c>
      <c r="E9" s="22">
        <f t="shared" si="1"/>
        <v>0</v>
      </c>
      <c r="F9" s="17">
        <v>0</v>
      </c>
      <c r="G9" s="17"/>
      <c r="H9" s="22">
        <f t="shared" si="2"/>
        <v>0</v>
      </c>
      <c r="I9" s="17">
        <v>0</v>
      </c>
      <c r="J9" s="17"/>
      <c r="K9" s="22">
        <f t="shared" si="3"/>
        <v>0</v>
      </c>
      <c r="L9" s="17">
        <v>20</v>
      </c>
      <c r="M9" s="17">
        <v>20</v>
      </c>
      <c r="N9" s="22">
        <f t="shared" si="4"/>
        <v>0</v>
      </c>
      <c r="O9" s="17">
        <v>12</v>
      </c>
      <c r="P9" s="17">
        <v>12</v>
      </c>
      <c r="Q9" s="22">
        <f t="shared" si="5"/>
        <v>0</v>
      </c>
      <c r="R9" s="17">
        <v>0</v>
      </c>
      <c r="S9" s="17"/>
      <c r="T9" s="22">
        <f t="shared" si="6"/>
        <v>0</v>
      </c>
    </row>
    <row r="10" spans="1:20">
      <c r="A10" s="25" t="s">
        <v>161</v>
      </c>
      <c r="B10" s="26" t="s">
        <v>162</v>
      </c>
      <c r="C10" s="17">
        <v>20</v>
      </c>
      <c r="D10" s="17">
        <f t="shared" si="0"/>
        <v>22</v>
      </c>
      <c r="E10" s="22">
        <f t="shared" si="1"/>
        <v>2</v>
      </c>
      <c r="F10" s="17">
        <v>0</v>
      </c>
      <c r="G10" s="17"/>
      <c r="H10" s="22">
        <f t="shared" si="2"/>
        <v>0</v>
      </c>
      <c r="I10" s="17">
        <v>9</v>
      </c>
      <c r="J10" s="17">
        <v>10</v>
      </c>
      <c r="K10" s="22">
        <f t="shared" si="3"/>
        <v>1</v>
      </c>
      <c r="L10" s="17">
        <v>0</v>
      </c>
      <c r="M10" s="17"/>
      <c r="N10" s="22">
        <f t="shared" si="4"/>
        <v>0</v>
      </c>
      <c r="O10" s="17">
        <v>11</v>
      </c>
      <c r="P10" s="17">
        <v>12</v>
      </c>
      <c r="Q10" s="22">
        <f t="shared" si="5"/>
        <v>1</v>
      </c>
      <c r="R10" s="17">
        <v>0</v>
      </c>
      <c r="S10" s="17"/>
      <c r="T10" s="22">
        <f t="shared" si="6"/>
        <v>0</v>
      </c>
    </row>
    <row r="11" spans="1:20">
      <c r="A11" s="25" t="s">
        <v>108</v>
      </c>
      <c r="B11" s="26" t="s">
        <v>109</v>
      </c>
      <c r="C11" s="17">
        <v>13</v>
      </c>
      <c r="D11" s="17">
        <f t="shared" si="0"/>
        <v>12</v>
      </c>
      <c r="E11" s="22">
        <f t="shared" si="1"/>
        <v>-1</v>
      </c>
      <c r="F11" s="17">
        <v>0</v>
      </c>
      <c r="G11" s="17"/>
      <c r="H11" s="22">
        <f t="shared" si="2"/>
        <v>0</v>
      </c>
      <c r="I11" s="17">
        <v>0</v>
      </c>
      <c r="J11" s="17"/>
      <c r="K11" s="22">
        <f t="shared" si="3"/>
        <v>0</v>
      </c>
      <c r="L11" s="17">
        <v>0</v>
      </c>
      <c r="M11" s="17"/>
      <c r="N11" s="22">
        <f t="shared" si="4"/>
        <v>0</v>
      </c>
      <c r="O11" s="17">
        <v>13</v>
      </c>
      <c r="P11" s="17">
        <v>12</v>
      </c>
      <c r="Q11" s="22">
        <f t="shared" si="5"/>
        <v>-1</v>
      </c>
      <c r="R11" s="17">
        <v>0</v>
      </c>
      <c r="S11" s="17"/>
      <c r="T11" s="22">
        <f t="shared" si="6"/>
        <v>0</v>
      </c>
    </row>
    <row r="12" spans="1:20">
      <c r="A12" s="54" t="s">
        <v>15</v>
      </c>
      <c r="B12" s="55"/>
      <c r="C12" s="29">
        <v>71</v>
      </c>
      <c r="D12" s="29">
        <f t="shared" si="0"/>
        <v>71</v>
      </c>
      <c r="E12" s="30">
        <f t="shared" si="1"/>
        <v>0</v>
      </c>
      <c r="F12" s="29">
        <v>0</v>
      </c>
      <c r="G12" s="29"/>
      <c r="H12" s="30">
        <f t="shared" si="2"/>
        <v>0</v>
      </c>
      <c r="I12" s="29">
        <v>9</v>
      </c>
      <c r="J12" s="29">
        <v>10</v>
      </c>
      <c r="K12" s="30">
        <f t="shared" si="3"/>
        <v>1</v>
      </c>
      <c r="L12" s="29">
        <v>20</v>
      </c>
      <c r="M12" s="29">
        <v>20</v>
      </c>
      <c r="N12" s="30">
        <f t="shared" si="4"/>
        <v>0</v>
      </c>
      <c r="O12" s="29">
        <v>42</v>
      </c>
      <c r="P12" s="29">
        <v>41</v>
      </c>
      <c r="Q12" s="30">
        <f t="shared" si="5"/>
        <v>-1</v>
      </c>
      <c r="R12" s="29">
        <v>0</v>
      </c>
      <c r="S12" s="29"/>
      <c r="T12" s="30">
        <f t="shared" si="6"/>
        <v>0</v>
      </c>
    </row>
    <row r="13" spans="1:20">
      <c r="A13" s="25" t="s">
        <v>75</v>
      </c>
      <c r="B13" s="26" t="s">
        <v>76</v>
      </c>
      <c r="C13" s="17">
        <v>200</v>
      </c>
      <c r="D13" s="17">
        <f t="shared" si="0"/>
        <v>194</v>
      </c>
      <c r="E13" s="22">
        <f t="shared" si="1"/>
        <v>-6</v>
      </c>
      <c r="F13" s="17">
        <v>60</v>
      </c>
      <c r="G13" s="17">
        <v>58</v>
      </c>
      <c r="H13" s="22">
        <f t="shared" si="2"/>
        <v>-2</v>
      </c>
      <c r="I13" s="17">
        <v>68</v>
      </c>
      <c r="J13" s="17">
        <v>71</v>
      </c>
      <c r="K13" s="22">
        <f t="shared" si="3"/>
        <v>3</v>
      </c>
      <c r="L13" s="17">
        <v>71</v>
      </c>
      <c r="M13" s="17">
        <v>65</v>
      </c>
      <c r="N13" s="22">
        <f t="shared" si="4"/>
        <v>-6</v>
      </c>
      <c r="O13" s="17">
        <v>1</v>
      </c>
      <c r="P13" s="17">
        <v>0</v>
      </c>
      <c r="Q13" s="22">
        <f t="shared" si="5"/>
        <v>-1</v>
      </c>
      <c r="R13" s="17">
        <v>0</v>
      </c>
      <c r="S13" s="17"/>
      <c r="T13" s="22">
        <f t="shared" si="6"/>
        <v>0</v>
      </c>
    </row>
    <row r="14" spans="1:20" ht="30">
      <c r="A14" s="25" t="s">
        <v>42</v>
      </c>
      <c r="B14" s="27" t="s">
        <v>43</v>
      </c>
      <c r="C14" s="17">
        <v>20</v>
      </c>
      <c r="D14" s="17">
        <f t="shared" si="0"/>
        <v>20</v>
      </c>
      <c r="E14" s="22">
        <f t="shared" si="1"/>
        <v>0</v>
      </c>
      <c r="F14" s="17">
        <v>0</v>
      </c>
      <c r="G14" s="17"/>
      <c r="H14" s="22">
        <f t="shared" si="2"/>
        <v>0</v>
      </c>
      <c r="I14" s="17">
        <v>1</v>
      </c>
      <c r="J14" s="17">
        <v>0</v>
      </c>
      <c r="K14" s="22">
        <f t="shared" si="3"/>
        <v>-1</v>
      </c>
      <c r="L14" s="17">
        <v>9</v>
      </c>
      <c r="M14" s="17">
        <v>10</v>
      </c>
      <c r="N14" s="22">
        <f t="shared" si="4"/>
        <v>1</v>
      </c>
      <c r="O14" s="17">
        <v>10</v>
      </c>
      <c r="P14" s="17">
        <v>10</v>
      </c>
      <c r="Q14" s="22">
        <f t="shared" si="5"/>
        <v>0</v>
      </c>
      <c r="R14" s="17">
        <v>0</v>
      </c>
      <c r="S14" s="17"/>
      <c r="T14" s="22">
        <f t="shared" si="6"/>
        <v>0</v>
      </c>
    </row>
    <row r="15" spans="1:20">
      <c r="A15" s="54" t="s">
        <v>17</v>
      </c>
      <c r="B15" s="55"/>
      <c r="C15" s="29">
        <v>220</v>
      </c>
      <c r="D15" s="29">
        <f t="shared" si="0"/>
        <v>214</v>
      </c>
      <c r="E15" s="30">
        <f t="shared" si="1"/>
        <v>-6</v>
      </c>
      <c r="F15" s="29">
        <v>60</v>
      </c>
      <c r="G15" s="29">
        <v>58</v>
      </c>
      <c r="H15" s="30">
        <f t="shared" si="2"/>
        <v>-2</v>
      </c>
      <c r="I15" s="29">
        <v>69</v>
      </c>
      <c r="J15" s="29">
        <v>71</v>
      </c>
      <c r="K15" s="30">
        <f t="shared" si="3"/>
        <v>2</v>
      </c>
      <c r="L15" s="29">
        <v>80</v>
      </c>
      <c r="M15" s="29">
        <v>75</v>
      </c>
      <c r="N15" s="30">
        <f t="shared" si="4"/>
        <v>-5</v>
      </c>
      <c r="O15" s="29">
        <v>11</v>
      </c>
      <c r="P15" s="29">
        <v>10</v>
      </c>
      <c r="Q15" s="30">
        <f t="shared" si="5"/>
        <v>-1</v>
      </c>
      <c r="R15" s="29">
        <v>0</v>
      </c>
      <c r="S15" s="29"/>
      <c r="T15" s="30">
        <f t="shared" si="6"/>
        <v>0</v>
      </c>
    </row>
    <row r="16" spans="1:20">
      <c r="A16" s="25" t="s">
        <v>163</v>
      </c>
      <c r="B16" s="26" t="s">
        <v>164</v>
      </c>
      <c r="C16" s="17">
        <v>12</v>
      </c>
      <c r="D16" s="17">
        <f t="shared" si="0"/>
        <v>0</v>
      </c>
      <c r="E16" s="22">
        <f t="shared" si="1"/>
        <v>-12</v>
      </c>
      <c r="F16" s="17">
        <v>1</v>
      </c>
      <c r="G16" s="17"/>
      <c r="H16" s="22">
        <f t="shared" si="2"/>
        <v>-1</v>
      </c>
      <c r="I16" s="17">
        <v>8</v>
      </c>
      <c r="J16" s="17"/>
      <c r="K16" s="22">
        <f t="shared" si="3"/>
        <v>-8</v>
      </c>
      <c r="L16" s="17">
        <v>0</v>
      </c>
      <c r="M16" s="17"/>
      <c r="N16" s="22">
        <f t="shared" si="4"/>
        <v>0</v>
      </c>
      <c r="O16" s="17">
        <v>3</v>
      </c>
      <c r="P16" s="17"/>
      <c r="Q16" s="22">
        <f t="shared" si="5"/>
        <v>-3</v>
      </c>
      <c r="R16" s="17">
        <v>0</v>
      </c>
      <c r="S16" s="17"/>
      <c r="T16" s="22">
        <f t="shared" si="6"/>
        <v>0</v>
      </c>
    </row>
    <row r="17" spans="1:20">
      <c r="A17" s="25" t="s">
        <v>142</v>
      </c>
      <c r="B17" s="26" t="s">
        <v>41</v>
      </c>
      <c r="C17" s="17">
        <v>0</v>
      </c>
      <c r="D17" s="17">
        <f t="shared" si="0"/>
        <v>0</v>
      </c>
      <c r="E17" s="22">
        <f t="shared" si="1"/>
        <v>0</v>
      </c>
      <c r="F17" s="17">
        <v>0</v>
      </c>
      <c r="G17" s="17"/>
      <c r="H17" s="22">
        <f t="shared" si="2"/>
        <v>0</v>
      </c>
      <c r="I17" s="17">
        <v>0</v>
      </c>
      <c r="J17" s="17"/>
      <c r="K17" s="22">
        <f t="shared" si="3"/>
        <v>0</v>
      </c>
      <c r="L17" s="17">
        <v>0</v>
      </c>
      <c r="M17" s="17"/>
      <c r="N17" s="22">
        <f t="shared" si="4"/>
        <v>0</v>
      </c>
      <c r="O17" s="17">
        <v>0</v>
      </c>
      <c r="P17" s="17"/>
      <c r="Q17" s="22">
        <f t="shared" si="5"/>
        <v>0</v>
      </c>
      <c r="R17" s="17">
        <v>0</v>
      </c>
      <c r="S17" s="17"/>
      <c r="T17" s="22">
        <f t="shared" si="6"/>
        <v>0</v>
      </c>
    </row>
    <row r="18" spans="1:20">
      <c r="A18" s="54" t="s">
        <v>21</v>
      </c>
      <c r="B18" s="55"/>
      <c r="C18" s="29">
        <v>12</v>
      </c>
      <c r="D18" s="29">
        <f t="shared" si="0"/>
        <v>0</v>
      </c>
      <c r="E18" s="30">
        <f t="shared" si="1"/>
        <v>-12</v>
      </c>
      <c r="F18" s="29">
        <v>1</v>
      </c>
      <c r="G18" s="29"/>
      <c r="H18" s="30">
        <f t="shared" si="2"/>
        <v>-1</v>
      </c>
      <c r="I18" s="29">
        <v>8</v>
      </c>
      <c r="J18" s="29"/>
      <c r="K18" s="30">
        <f t="shared" si="3"/>
        <v>-8</v>
      </c>
      <c r="L18" s="29">
        <v>0</v>
      </c>
      <c r="M18" s="29"/>
      <c r="N18" s="30">
        <f t="shared" si="4"/>
        <v>0</v>
      </c>
      <c r="O18" s="29">
        <v>3</v>
      </c>
      <c r="P18" s="29"/>
      <c r="Q18" s="30">
        <f t="shared" si="5"/>
        <v>-3</v>
      </c>
      <c r="R18" s="29">
        <v>0</v>
      </c>
      <c r="S18" s="29"/>
      <c r="T18" s="30">
        <v>0</v>
      </c>
    </row>
    <row r="19" spans="1:20">
      <c r="A19" s="28" t="s">
        <v>165</v>
      </c>
      <c r="B19" s="8" t="s">
        <v>166</v>
      </c>
      <c r="C19" s="17">
        <v>2</v>
      </c>
      <c r="D19" s="17">
        <f t="shared" si="0"/>
        <v>0</v>
      </c>
      <c r="E19" s="22">
        <f t="shared" si="1"/>
        <v>-2</v>
      </c>
      <c r="F19" s="17">
        <v>2</v>
      </c>
      <c r="G19" s="17"/>
      <c r="H19" s="22">
        <f t="shared" si="2"/>
        <v>-2</v>
      </c>
      <c r="I19" s="17">
        <v>0</v>
      </c>
      <c r="J19" s="17"/>
      <c r="K19" s="22">
        <f t="shared" si="3"/>
        <v>0</v>
      </c>
      <c r="L19" s="17">
        <v>0</v>
      </c>
      <c r="M19" s="17"/>
      <c r="N19" s="22">
        <f t="shared" si="4"/>
        <v>0</v>
      </c>
      <c r="O19" s="17">
        <v>0</v>
      </c>
      <c r="P19" s="17"/>
      <c r="Q19" s="22">
        <f t="shared" si="5"/>
        <v>0</v>
      </c>
      <c r="R19" s="17"/>
      <c r="S19" s="17"/>
      <c r="T19" s="22">
        <f t="shared" si="6"/>
        <v>0</v>
      </c>
    </row>
    <row r="20" spans="1:20">
      <c r="A20" s="54" t="s">
        <v>22</v>
      </c>
      <c r="B20" s="55"/>
      <c r="C20" s="29">
        <v>2</v>
      </c>
      <c r="D20" s="29">
        <f t="shared" si="0"/>
        <v>0</v>
      </c>
      <c r="E20" s="30">
        <f t="shared" si="1"/>
        <v>-2</v>
      </c>
      <c r="F20" s="29">
        <v>2</v>
      </c>
      <c r="G20" s="29"/>
      <c r="H20" s="30">
        <f t="shared" si="2"/>
        <v>-2</v>
      </c>
      <c r="I20" s="29">
        <v>0</v>
      </c>
      <c r="J20" s="29"/>
      <c r="K20" s="30">
        <f t="shared" si="3"/>
        <v>0</v>
      </c>
      <c r="L20" s="29">
        <v>0</v>
      </c>
      <c r="M20" s="29"/>
      <c r="N20" s="30">
        <f t="shared" si="4"/>
        <v>0</v>
      </c>
      <c r="O20" s="29">
        <v>0</v>
      </c>
      <c r="P20" s="29"/>
      <c r="Q20" s="30">
        <f t="shared" si="5"/>
        <v>0</v>
      </c>
      <c r="R20" s="29">
        <v>0</v>
      </c>
      <c r="S20" s="29"/>
      <c r="T20" s="30">
        <f t="shared" si="6"/>
        <v>0</v>
      </c>
    </row>
    <row r="21" spans="1:20">
      <c r="A21" s="51" t="s">
        <v>23</v>
      </c>
      <c r="B21" s="52"/>
      <c r="C21" s="30">
        <f>SUM(C20+C18+C15+C12+C7+C5)</f>
        <v>424</v>
      </c>
      <c r="D21" s="30">
        <f>SUM(D20+D18+D15+D12+D7+D5)</f>
        <v>438</v>
      </c>
      <c r="E21" s="30">
        <v>14</v>
      </c>
      <c r="F21" s="30">
        <f>SUM(F20+F18+F15+F12+F7+F5)</f>
        <v>89</v>
      </c>
      <c r="G21" s="30">
        <f>SUM(G20+G18+G15+G12+G7+G5)</f>
        <v>83</v>
      </c>
      <c r="H21" s="30">
        <v>-6</v>
      </c>
      <c r="I21" s="30">
        <v>112</v>
      </c>
      <c r="J21" s="30">
        <v>116</v>
      </c>
      <c r="K21" s="30">
        <v>4</v>
      </c>
      <c r="L21" s="30">
        <v>119</v>
      </c>
      <c r="M21" s="30">
        <v>120</v>
      </c>
      <c r="N21" s="30">
        <v>1</v>
      </c>
      <c r="O21" s="30">
        <v>94</v>
      </c>
      <c r="P21" s="30">
        <v>94</v>
      </c>
      <c r="Q21" s="30">
        <v>0</v>
      </c>
      <c r="R21" s="30">
        <f>SUM(R20+R18+R15+R12+R7+R5)</f>
        <v>10</v>
      </c>
      <c r="S21" s="30">
        <f>SUM(S20+S18+S15+S12+S7+S5)</f>
        <v>25</v>
      </c>
      <c r="T21" s="30">
        <f t="shared" si="6"/>
        <v>15</v>
      </c>
    </row>
  </sheetData>
  <mergeCells count="14">
    <mergeCell ref="A21:B21"/>
    <mergeCell ref="A7:B7"/>
    <mergeCell ref="A12:B12"/>
    <mergeCell ref="A15:B15"/>
    <mergeCell ref="A18:B18"/>
    <mergeCell ref="A20:B20"/>
    <mergeCell ref="A5:B5"/>
    <mergeCell ref="A1:T1"/>
    <mergeCell ref="A2:A3"/>
    <mergeCell ref="B2:B3"/>
    <mergeCell ref="C2:E2"/>
    <mergeCell ref="F2:H2"/>
    <mergeCell ref="I2:K2"/>
    <mergeCell ref="L2:N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5"/>
  <sheetViews>
    <sheetView workbookViewId="0">
      <selection sqref="A1:T3"/>
    </sheetView>
  </sheetViews>
  <sheetFormatPr defaultRowHeight="15"/>
  <cols>
    <col min="2" max="2" width="39.7109375" customWidth="1"/>
    <col min="3" max="6" width="4.85546875" style="21" customWidth="1"/>
    <col min="7" max="7" width="4.42578125" style="21" customWidth="1"/>
    <col min="8" max="9" width="4.85546875" style="21" customWidth="1"/>
    <col min="10" max="10" width="4.42578125" style="21" customWidth="1"/>
    <col min="11" max="12" width="4.85546875" style="21" customWidth="1"/>
    <col min="13" max="13" width="4.42578125" style="21" customWidth="1"/>
    <col min="14" max="15" width="4.85546875" style="21" customWidth="1"/>
    <col min="16" max="16" width="4.42578125" style="21" customWidth="1"/>
    <col min="17" max="18" width="4.85546875" style="21" customWidth="1"/>
    <col min="19" max="19" width="4.42578125" style="21" customWidth="1"/>
    <col min="20" max="20" width="4.85546875" style="21" customWidth="1"/>
  </cols>
  <sheetData>
    <row r="1" spans="1:20">
      <c r="A1" s="44" t="s">
        <v>168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>
      <c r="A2" s="56" t="s">
        <v>24</v>
      </c>
      <c r="B2" s="43" t="s">
        <v>25</v>
      </c>
      <c r="C2" s="45" t="s">
        <v>26</v>
      </c>
      <c r="D2" s="45"/>
      <c r="E2" s="45"/>
      <c r="F2" s="45" t="s">
        <v>0</v>
      </c>
      <c r="G2" s="45"/>
      <c r="H2" s="45"/>
      <c r="I2" s="45" t="s">
        <v>1</v>
      </c>
      <c r="J2" s="45"/>
      <c r="K2" s="45"/>
      <c r="L2" s="45" t="s">
        <v>2</v>
      </c>
      <c r="M2" s="45"/>
      <c r="N2" s="45"/>
      <c r="O2" s="1"/>
      <c r="P2" s="1" t="s">
        <v>3</v>
      </c>
      <c r="Q2" s="1"/>
      <c r="R2" s="1"/>
      <c r="S2" s="1" t="s">
        <v>4</v>
      </c>
      <c r="T2" s="1"/>
    </row>
    <row r="3" spans="1:20" ht="192" customHeight="1">
      <c r="A3" s="56"/>
      <c r="B3" s="43"/>
      <c r="C3" s="2" t="s">
        <v>27</v>
      </c>
      <c r="D3" s="3" t="s">
        <v>28</v>
      </c>
      <c r="E3" s="4" t="s">
        <v>29</v>
      </c>
      <c r="F3" s="2" t="s">
        <v>27</v>
      </c>
      <c r="G3" s="3" t="s">
        <v>30</v>
      </c>
      <c r="H3" s="4" t="s">
        <v>29</v>
      </c>
      <c r="I3" s="2" t="s">
        <v>27</v>
      </c>
      <c r="J3" s="3" t="s">
        <v>31</v>
      </c>
      <c r="K3" s="4" t="s">
        <v>29</v>
      </c>
      <c r="L3" s="2" t="s">
        <v>27</v>
      </c>
      <c r="M3" s="3" t="s">
        <v>32</v>
      </c>
      <c r="N3" s="4" t="s">
        <v>29</v>
      </c>
      <c r="O3" s="2" t="s">
        <v>27</v>
      </c>
      <c r="P3" s="3" t="s">
        <v>33</v>
      </c>
      <c r="Q3" s="4" t="s">
        <v>29</v>
      </c>
      <c r="R3" s="2" t="s">
        <v>27</v>
      </c>
      <c r="S3" s="3" t="s">
        <v>34</v>
      </c>
      <c r="T3" s="4" t="s">
        <v>29</v>
      </c>
    </row>
    <row r="4" spans="1:20">
      <c r="A4" s="31">
        <v>36958</v>
      </c>
      <c r="B4" s="32" t="s">
        <v>169</v>
      </c>
      <c r="C4" s="17">
        <v>4</v>
      </c>
      <c r="D4" s="17">
        <f>G4+J4+M4+P4+S4</f>
        <v>5</v>
      </c>
      <c r="E4" s="22">
        <f>D4-C4</f>
        <v>1</v>
      </c>
      <c r="F4" s="17">
        <v>0</v>
      </c>
      <c r="G4" s="17"/>
      <c r="H4" s="22">
        <f>G4-F4</f>
        <v>0</v>
      </c>
      <c r="I4" s="17">
        <v>0</v>
      </c>
      <c r="J4" s="17"/>
      <c r="K4" s="22">
        <f>J4-I4</f>
        <v>0</v>
      </c>
      <c r="L4" s="17">
        <v>4</v>
      </c>
      <c r="M4" s="36">
        <v>5</v>
      </c>
      <c r="N4" s="22">
        <f>M4-L4</f>
        <v>1</v>
      </c>
      <c r="O4" s="17">
        <v>0</v>
      </c>
      <c r="P4" s="17"/>
      <c r="Q4" s="22">
        <f>P4-O4</f>
        <v>0</v>
      </c>
      <c r="R4" s="17">
        <v>0</v>
      </c>
      <c r="S4" s="17"/>
      <c r="T4" s="22">
        <f>S4-R4</f>
        <v>0</v>
      </c>
    </row>
    <row r="5" spans="1:20" ht="30">
      <c r="A5" s="26">
        <v>37338</v>
      </c>
      <c r="B5" s="32" t="s">
        <v>170</v>
      </c>
      <c r="C5" s="17">
        <v>2</v>
      </c>
      <c r="D5" s="17">
        <f t="shared" ref="D5:D68" si="0">G5+J5+M5+P5+S5</f>
        <v>5</v>
      </c>
      <c r="E5" s="22">
        <f t="shared" ref="E5:E68" si="1">D5-C5</f>
        <v>3</v>
      </c>
      <c r="F5" s="17">
        <v>1</v>
      </c>
      <c r="G5" s="17"/>
      <c r="H5" s="22">
        <f t="shared" ref="H5:H68" si="2">G5-F5</f>
        <v>-1</v>
      </c>
      <c r="I5" s="17">
        <v>0</v>
      </c>
      <c r="J5" s="17"/>
      <c r="K5" s="22">
        <f t="shared" ref="K5:K68" si="3">J5-I5</f>
        <v>0</v>
      </c>
      <c r="L5" s="17">
        <v>1</v>
      </c>
      <c r="M5" s="36">
        <v>5</v>
      </c>
      <c r="N5" s="22">
        <f t="shared" ref="N5:N68" si="4">M5-L5</f>
        <v>4</v>
      </c>
      <c r="O5" s="17">
        <v>0</v>
      </c>
      <c r="P5" s="17"/>
      <c r="Q5" s="22">
        <f t="shared" ref="Q5:Q68" si="5">P5-O5</f>
        <v>0</v>
      </c>
      <c r="R5" s="17">
        <v>0</v>
      </c>
      <c r="S5" s="17"/>
      <c r="T5" s="22">
        <f t="shared" ref="T5:T68" si="6">S5-R5</f>
        <v>0</v>
      </c>
    </row>
    <row r="6" spans="1:20">
      <c r="A6" s="57" t="s">
        <v>5</v>
      </c>
      <c r="B6" s="57"/>
      <c r="C6" s="35">
        <v>6</v>
      </c>
      <c r="D6" s="35">
        <f t="shared" si="0"/>
        <v>10</v>
      </c>
      <c r="E6" s="35">
        <f t="shared" si="1"/>
        <v>4</v>
      </c>
      <c r="F6" s="35">
        <v>1</v>
      </c>
      <c r="G6" s="35">
        <v>0</v>
      </c>
      <c r="H6" s="35">
        <f t="shared" si="2"/>
        <v>-1</v>
      </c>
      <c r="I6" s="35">
        <v>0</v>
      </c>
      <c r="J6" s="35">
        <v>0</v>
      </c>
      <c r="K6" s="35">
        <f t="shared" si="3"/>
        <v>0</v>
      </c>
      <c r="L6" s="35">
        <v>5</v>
      </c>
      <c r="M6" s="35">
        <v>10</v>
      </c>
      <c r="N6" s="35">
        <f t="shared" si="4"/>
        <v>5</v>
      </c>
      <c r="O6" s="35">
        <v>0</v>
      </c>
      <c r="P6" s="35">
        <v>0</v>
      </c>
      <c r="Q6" s="35">
        <f t="shared" si="5"/>
        <v>0</v>
      </c>
      <c r="R6" s="35">
        <v>0</v>
      </c>
      <c r="S6" s="35">
        <v>0</v>
      </c>
      <c r="T6" s="35">
        <f t="shared" si="6"/>
        <v>0</v>
      </c>
    </row>
    <row r="7" spans="1:20">
      <c r="A7" s="26">
        <v>38128</v>
      </c>
      <c r="B7" s="32" t="s">
        <v>45</v>
      </c>
      <c r="C7" s="17">
        <v>30</v>
      </c>
      <c r="D7" s="17">
        <f t="shared" si="0"/>
        <v>52</v>
      </c>
      <c r="E7" s="22">
        <f t="shared" si="1"/>
        <v>22</v>
      </c>
      <c r="F7" s="17">
        <v>0</v>
      </c>
      <c r="G7" s="17"/>
      <c r="H7" s="22">
        <f t="shared" si="2"/>
        <v>0</v>
      </c>
      <c r="I7" s="17">
        <v>3</v>
      </c>
      <c r="J7" s="17"/>
      <c r="K7" s="22">
        <f t="shared" si="3"/>
        <v>-3</v>
      </c>
      <c r="L7" s="17">
        <v>7</v>
      </c>
      <c r="M7" s="36">
        <v>17</v>
      </c>
      <c r="N7" s="22">
        <f t="shared" si="4"/>
        <v>10</v>
      </c>
      <c r="O7" s="17">
        <v>1</v>
      </c>
      <c r="P7" s="17"/>
      <c r="Q7" s="22">
        <f t="shared" si="5"/>
        <v>-1</v>
      </c>
      <c r="R7" s="17">
        <v>19</v>
      </c>
      <c r="S7" s="36">
        <v>35</v>
      </c>
      <c r="T7" s="22">
        <f t="shared" si="6"/>
        <v>16</v>
      </c>
    </row>
    <row r="8" spans="1:20">
      <c r="A8" s="57" t="s">
        <v>6</v>
      </c>
      <c r="B8" s="57"/>
      <c r="C8" s="35">
        <v>30</v>
      </c>
      <c r="D8" s="35">
        <f t="shared" si="0"/>
        <v>52</v>
      </c>
      <c r="E8" s="35">
        <f t="shared" si="1"/>
        <v>22</v>
      </c>
      <c r="F8" s="35">
        <v>0</v>
      </c>
      <c r="G8" s="35">
        <v>0</v>
      </c>
      <c r="H8" s="35">
        <f t="shared" si="2"/>
        <v>0</v>
      </c>
      <c r="I8" s="35">
        <v>3</v>
      </c>
      <c r="J8" s="35">
        <v>0</v>
      </c>
      <c r="K8" s="35">
        <f t="shared" si="3"/>
        <v>-3</v>
      </c>
      <c r="L8" s="35">
        <v>7</v>
      </c>
      <c r="M8" s="35">
        <v>17</v>
      </c>
      <c r="N8" s="35">
        <f t="shared" si="4"/>
        <v>10</v>
      </c>
      <c r="O8" s="35">
        <v>1</v>
      </c>
      <c r="P8" s="35">
        <v>0</v>
      </c>
      <c r="Q8" s="35">
        <f t="shared" si="5"/>
        <v>-1</v>
      </c>
      <c r="R8" s="35">
        <v>19</v>
      </c>
      <c r="S8" s="35">
        <v>35</v>
      </c>
      <c r="T8" s="35">
        <f t="shared" si="6"/>
        <v>16</v>
      </c>
    </row>
    <row r="9" spans="1:20">
      <c r="A9" s="26">
        <v>36971</v>
      </c>
      <c r="B9" s="32" t="s">
        <v>46</v>
      </c>
      <c r="C9" s="17">
        <v>5</v>
      </c>
      <c r="D9" s="17">
        <f t="shared" si="0"/>
        <v>5</v>
      </c>
      <c r="E9" s="22">
        <f t="shared" si="1"/>
        <v>0</v>
      </c>
      <c r="F9" s="17">
        <v>1</v>
      </c>
      <c r="G9" s="17"/>
      <c r="H9" s="22">
        <f t="shared" si="2"/>
        <v>-1</v>
      </c>
      <c r="I9" s="17">
        <v>0</v>
      </c>
      <c r="J9" s="17"/>
      <c r="K9" s="22">
        <f t="shared" si="3"/>
        <v>0</v>
      </c>
      <c r="L9" s="17">
        <v>4</v>
      </c>
      <c r="M9" s="36">
        <v>5</v>
      </c>
      <c r="N9" s="22">
        <f t="shared" si="4"/>
        <v>1</v>
      </c>
      <c r="O9" s="17">
        <v>0</v>
      </c>
      <c r="P9" s="36"/>
      <c r="Q9" s="22">
        <f t="shared" si="5"/>
        <v>0</v>
      </c>
      <c r="R9" s="17">
        <v>0</v>
      </c>
      <c r="S9" s="17"/>
      <c r="T9" s="22">
        <f t="shared" si="6"/>
        <v>0</v>
      </c>
    </row>
    <row r="10" spans="1:20">
      <c r="A10" s="26">
        <v>37397</v>
      </c>
      <c r="B10" s="32" t="s">
        <v>47</v>
      </c>
      <c r="C10" s="17">
        <v>2</v>
      </c>
      <c r="D10" s="17">
        <f t="shared" si="0"/>
        <v>5</v>
      </c>
      <c r="E10" s="22">
        <f t="shared" si="1"/>
        <v>3</v>
      </c>
      <c r="F10" s="17">
        <v>0</v>
      </c>
      <c r="G10" s="17"/>
      <c r="H10" s="22">
        <f t="shared" si="2"/>
        <v>0</v>
      </c>
      <c r="I10" s="17">
        <v>0</v>
      </c>
      <c r="J10" s="17"/>
      <c r="K10" s="22">
        <f t="shared" si="3"/>
        <v>0</v>
      </c>
      <c r="L10" s="17">
        <v>0</v>
      </c>
      <c r="M10" s="36"/>
      <c r="N10" s="22">
        <f t="shared" si="4"/>
        <v>0</v>
      </c>
      <c r="O10" s="17">
        <v>2</v>
      </c>
      <c r="P10" s="36">
        <v>5</v>
      </c>
      <c r="Q10" s="22">
        <f t="shared" si="5"/>
        <v>3</v>
      </c>
      <c r="R10" s="17">
        <v>0</v>
      </c>
      <c r="S10" s="17"/>
      <c r="T10" s="22">
        <f t="shared" si="6"/>
        <v>0</v>
      </c>
    </row>
    <row r="11" spans="1:20">
      <c r="A11" s="57" t="s">
        <v>7</v>
      </c>
      <c r="B11" s="57"/>
      <c r="C11" s="35">
        <v>7</v>
      </c>
      <c r="D11" s="35">
        <f t="shared" si="0"/>
        <v>10</v>
      </c>
      <c r="E11" s="35">
        <f t="shared" si="1"/>
        <v>3</v>
      </c>
      <c r="F11" s="35">
        <v>1</v>
      </c>
      <c r="G11" s="35">
        <v>0</v>
      </c>
      <c r="H11" s="35">
        <f t="shared" si="2"/>
        <v>-1</v>
      </c>
      <c r="I11" s="35">
        <v>0</v>
      </c>
      <c r="J11" s="35">
        <v>0</v>
      </c>
      <c r="K11" s="35">
        <f t="shared" si="3"/>
        <v>0</v>
      </c>
      <c r="L11" s="35">
        <v>4</v>
      </c>
      <c r="M11" s="35">
        <v>5</v>
      </c>
      <c r="N11" s="35">
        <f t="shared" si="4"/>
        <v>1</v>
      </c>
      <c r="O11" s="35">
        <v>2</v>
      </c>
      <c r="P11" s="35">
        <v>5</v>
      </c>
      <c r="Q11" s="35">
        <f t="shared" si="5"/>
        <v>3</v>
      </c>
      <c r="R11" s="35">
        <v>0</v>
      </c>
      <c r="S11" s="35">
        <v>0</v>
      </c>
      <c r="T11" s="35">
        <f t="shared" si="6"/>
        <v>0</v>
      </c>
    </row>
    <row r="12" spans="1:20">
      <c r="A12" s="26">
        <v>37015</v>
      </c>
      <c r="B12" s="32" t="s">
        <v>49</v>
      </c>
      <c r="C12" s="17">
        <v>4</v>
      </c>
      <c r="D12" s="17">
        <f t="shared" si="0"/>
        <v>5</v>
      </c>
      <c r="E12" s="22">
        <f t="shared" si="1"/>
        <v>1</v>
      </c>
      <c r="F12" s="17">
        <v>0</v>
      </c>
      <c r="G12" s="17"/>
      <c r="H12" s="22">
        <f t="shared" si="2"/>
        <v>0</v>
      </c>
      <c r="I12" s="17">
        <v>1</v>
      </c>
      <c r="J12" s="17"/>
      <c r="K12" s="22">
        <f t="shared" si="3"/>
        <v>-1</v>
      </c>
      <c r="L12" s="17">
        <v>3</v>
      </c>
      <c r="M12" s="36">
        <v>5</v>
      </c>
      <c r="N12" s="22">
        <f t="shared" si="4"/>
        <v>2</v>
      </c>
      <c r="O12" s="17">
        <v>0</v>
      </c>
      <c r="P12" s="17"/>
      <c r="Q12" s="22">
        <f t="shared" si="5"/>
        <v>0</v>
      </c>
      <c r="R12" s="17">
        <v>0</v>
      </c>
      <c r="S12" s="17"/>
      <c r="T12" s="22">
        <f t="shared" si="6"/>
        <v>0</v>
      </c>
    </row>
    <row r="13" spans="1:20">
      <c r="A13" s="26">
        <v>36956</v>
      </c>
      <c r="B13" s="32" t="s">
        <v>171</v>
      </c>
      <c r="C13" s="17">
        <v>6</v>
      </c>
      <c r="D13" s="17">
        <f t="shared" si="0"/>
        <v>12</v>
      </c>
      <c r="E13" s="22">
        <f t="shared" si="1"/>
        <v>6</v>
      </c>
      <c r="F13" s="17">
        <v>6</v>
      </c>
      <c r="G13" s="36">
        <v>12</v>
      </c>
      <c r="H13" s="22">
        <f t="shared" si="2"/>
        <v>6</v>
      </c>
      <c r="I13" s="17">
        <v>0</v>
      </c>
      <c r="J13" s="17"/>
      <c r="K13" s="22">
        <f t="shared" si="3"/>
        <v>0</v>
      </c>
      <c r="L13" s="17">
        <v>0</v>
      </c>
      <c r="M13" s="36"/>
      <c r="N13" s="22">
        <f t="shared" si="4"/>
        <v>0</v>
      </c>
      <c r="O13" s="17">
        <v>0</v>
      </c>
      <c r="P13" s="17"/>
      <c r="Q13" s="22">
        <f t="shared" si="5"/>
        <v>0</v>
      </c>
      <c r="R13" s="17">
        <v>0</v>
      </c>
      <c r="S13" s="17"/>
      <c r="T13" s="22">
        <f t="shared" si="6"/>
        <v>0</v>
      </c>
    </row>
    <row r="14" spans="1:20">
      <c r="A14" s="26" t="s">
        <v>55</v>
      </c>
      <c r="B14" s="32" t="s">
        <v>56</v>
      </c>
      <c r="C14" s="17">
        <v>2</v>
      </c>
      <c r="D14" s="17">
        <f t="shared" si="0"/>
        <v>4</v>
      </c>
      <c r="E14" s="22">
        <f t="shared" si="1"/>
        <v>2</v>
      </c>
      <c r="F14" s="17">
        <v>2</v>
      </c>
      <c r="G14" s="36">
        <v>4</v>
      </c>
      <c r="H14" s="22">
        <f t="shared" si="2"/>
        <v>2</v>
      </c>
      <c r="I14" s="17">
        <v>0</v>
      </c>
      <c r="J14" s="17"/>
      <c r="K14" s="22">
        <f t="shared" si="3"/>
        <v>0</v>
      </c>
      <c r="L14" s="17">
        <v>0</v>
      </c>
      <c r="M14" s="36"/>
      <c r="N14" s="22">
        <f t="shared" si="4"/>
        <v>0</v>
      </c>
      <c r="O14" s="17">
        <v>0</v>
      </c>
      <c r="P14" s="17"/>
      <c r="Q14" s="22">
        <f t="shared" si="5"/>
        <v>0</v>
      </c>
      <c r="R14" s="17">
        <v>0</v>
      </c>
      <c r="S14" s="17"/>
      <c r="T14" s="22">
        <f t="shared" si="6"/>
        <v>0</v>
      </c>
    </row>
    <row r="15" spans="1:20" ht="30">
      <c r="A15" s="26" t="s">
        <v>57</v>
      </c>
      <c r="B15" s="32" t="s">
        <v>58</v>
      </c>
      <c r="C15" s="17">
        <v>9</v>
      </c>
      <c r="D15" s="17">
        <f t="shared" si="0"/>
        <v>19</v>
      </c>
      <c r="E15" s="22">
        <f t="shared" si="1"/>
        <v>10</v>
      </c>
      <c r="F15" s="17">
        <v>7</v>
      </c>
      <c r="G15" s="36">
        <v>7</v>
      </c>
      <c r="H15" s="22">
        <f t="shared" si="2"/>
        <v>0</v>
      </c>
      <c r="I15" s="17">
        <v>1</v>
      </c>
      <c r="J15" s="36">
        <v>5</v>
      </c>
      <c r="K15" s="22">
        <f t="shared" si="3"/>
        <v>4</v>
      </c>
      <c r="L15" s="17">
        <v>1</v>
      </c>
      <c r="M15" s="36">
        <v>7</v>
      </c>
      <c r="N15" s="22">
        <f t="shared" si="4"/>
        <v>6</v>
      </c>
      <c r="O15" s="17">
        <v>0</v>
      </c>
      <c r="P15" s="17"/>
      <c r="Q15" s="22">
        <f t="shared" si="5"/>
        <v>0</v>
      </c>
      <c r="R15" s="17">
        <v>0</v>
      </c>
      <c r="S15" s="17"/>
      <c r="T15" s="22">
        <f t="shared" si="6"/>
        <v>0</v>
      </c>
    </row>
    <row r="16" spans="1:20">
      <c r="A16" s="57" t="s">
        <v>8</v>
      </c>
      <c r="B16" s="57"/>
      <c r="C16" s="35">
        <v>21</v>
      </c>
      <c r="D16" s="35">
        <f t="shared" si="0"/>
        <v>40</v>
      </c>
      <c r="E16" s="35">
        <f t="shared" si="1"/>
        <v>19</v>
      </c>
      <c r="F16" s="35">
        <v>15</v>
      </c>
      <c r="G16" s="35">
        <v>23</v>
      </c>
      <c r="H16" s="35">
        <f t="shared" si="2"/>
        <v>8</v>
      </c>
      <c r="I16" s="35">
        <v>2</v>
      </c>
      <c r="J16" s="35">
        <v>5</v>
      </c>
      <c r="K16" s="35">
        <f t="shared" si="3"/>
        <v>3</v>
      </c>
      <c r="L16" s="35">
        <v>4</v>
      </c>
      <c r="M16" s="35">
        <v>12</v>
      </c>
      <c r="N16" s="35">
        <f t="shared" si="4"/>
        <v>8</v>
      </c>
      <c r="O16" s="35">
        <v>0</v>
      </c>
      <c r="P16" s="35">
        <v>0</v>
      </c>
      <c r="Q16" s="35">
        <f t="shared" si="5"/>
        <v>0</v>
      </c>
      <c r="R16" s="35">
        <v>0</v>
      </c>
      <c r="S16" s="35">
        <v>0</v>
      </c>
      <c r="T16" s="35">
        <f t="shared" si="6"/>
        <v>0</v>
      </c>
    </row>
    <row r="17" spans="1:20">
      <c r="A17" s="26" t="s">
        <v>62</v>
      </c>
      <c r="B17" s="32" t="s">
        <v>63</v>
      </c>
      <c r="C17" s="17">
        <v>14</v>
      </c>
      <c r="D17" s="17">
        <f t="shared" si="0"/>
        <v>11</v>
      </c>
      <c r="E17" s="22">
        <f t="shared" si="1"/>
        <v>-3</v>
      </c>
      <c r="F17" s="17">
        <v>9</v>
      </c>
      <c r="G17" s="36">
        <v>8</v>
      </c>
      <c r="H17" s="22">
        <f t="shared" si="2"/>
        <v>-1</v>
      </c>
      <c r="I17" s="17">
        <v>3</v>
      </c>
      <c r="J17" s="36">
        <v>3</v>
      </c>
      <c r="K17" s="22">
        <f t="shared" si="3"/>
        <v>0</v>
      </c>
      <c r="L17" s="17">
        <v>2</v>
      </c>
      <c r="M17" s="17"/>
      <c r="N17" s="22">
        <f t="shared" si="4"/>
        <v>-2</v>
      </c>
      <c r="O17" s="17">
        <v>0</v>
      </c>
      <c r="P17" s="17"/>
      <c r="Q17" s="22">
        <f t="shared" si="5"/>
        <v>0</v>
      </c>
      <c r="R17" s="17">
        <v>0</v>
      </c>
      <c r="S17" s="17"/>
      <c r="T17" s="22">
        <f t="shared" si="6"/>
        <v>0</v>
      </c>
    </row>
    <row r="18" spans="1:20">
      <c r="A18" s="26" t="s">
        <v>64</v>
      </c>
      <c r="B18" s="32" t="s">
        <v>65</v>
      </c>
      <c r="C18" s="17">
        <v>9</v>
      </c>
      <c r="D18" s="17">
        <f t="shared" si="0"/>
        <v>0</v>
      </c>
      <c r="E18" s="22">
        <f t="shared" si="1"/>
        <v>-9</v>
      </c>
      <c r="F18" s="17">
        <v>0</v>
      </c>
      <c r="G18" s="36">
        <v>0</v>
      </c>
      <c r="H18" s="22">
        <f t="shared" si="2"/>
        <v>0</v>
      </c>
      <c r="I18" s="17">
        <v>1</v>
      </c>
      <c r="J18" s="36"/>
      <c r="K18" s="22">
        <f t="shared" si="3"/>
        <v>-1</v>
      </c>
      <c r="L18" s="17">
        <v>8</v>
      </c>
      <c r="M18" s="17"/>
      <c r="N18" s="22">
        <f t="shared" si="4"/>
        <v>-8</v>
      </c>
      <c r="O18" s="17">
        <v>0</v>
      </c>
      <c r="P18" s="17"/>
      <c r="Q18" s="22">
        <f t="shared" si="5"/>
        <v>0</v>
      </c>
      <c r="R18" s="17">
        <v>0</v>
      </c>
      <c r="S18" s="17"/>
      <c r="T18" s="22">
        <f t="shared" si="6"/>
        <v>0</v>
      </c>
    </row>
    <row r="19" spans="1:20">
      <c r="A19" s="57" t="s">
        <v>9</v>
      </c>
      <c r="B19" s="57"/>
      <c r="C19" s="35">
        <v>23</v>
      </c>
      <c r="D19" s="35">
        <f t="shared" si="0"/>
        <v>11</v>
      </c>
      <c r="E19" s="35">
        <f t="shared" si="1"/>
        <v>-12</v>
      </c>
      <c r="F19" s="35">
        <v>9</v>
      </c>
      <c r="G19" s="35">
        <v>8</v>
      </c>
      <c r="H19" s="35">
        <f t="shared" si="2"/>
        <v>-1</v>
      </c>
      <c r="I19" s="35">
        <v>4</v>
      </c>
      <c r="J19" s="35">
        <v>3</v>
      </c>
      <c r="K19" s="35">
        <f t="shared" si="3"/>
        <v>-1</v>
      </c>
      <c r="L19" s="35">
        <v>10</v>
      </c>
      <c r="M19" s="35">
        <v>0</v>
      </c>
      <c r="N19" s="35">
        <f t="shared" si="4"/>
        <v>-10</v>
      </c>
      <c r="O19" s="35">
        <v>0</v>
      </c>
      <c r="P19" s="35">
        <v>0</v>
      </c>
      <c r="Q19" s="35">
        <f t="shared" si="5"/>
        <v>0</v>
      </c>
      <c r="R19" s="35">
        <v>0</v>
      </c>
      <c r="S19" s="35">
        <v>0</v>
      </c>
      <c r="T19" s="35">
        <f t="shared" si="6"/>
        <v>0</v>
      </c>
    </row>
    <row r="20" spans="1:20">
      <c r="A20" s="26">
        <v>36959</v>
      </c>
      <c r="B20" s="32" t="s">
        <v>73</v>
      </c>
      <c r="C20" s="17">
        <v>1</v>
      </c>
      <c r="D20" s="17">
        <f t="shared" si="0"/>
        <v>0</v>
      </c>
      <c r="E20" s="22">
        <f t="shared" si="1"/>
        <v>-1</v>
      </c>
      <c r="F20" s="17">
        <v>1</v>
      </c>
      <c r="G20" s="36">
        <v>0</v>
      </c>
      <c r="H20" s="22">
        <f t="shared" si="2"/>
        <v>-1</v>
      </c>
      <c r="I20" s="17">
        <v>0</v>
      </c>
      <c r="J20" s="36"/>
      <c r="K20" s="22">
        <f t="shared" si="3"/>
        <v>0</v>
      </c>
      <c r="L20" s="17">
        <v>0</v>
      </c>
      <c r="M20" s="17"/>
      <c r="N20" s="22">
        <f t="shared" si="4"/>
        <v>0</v>
      </c>
      <c r="O20" s="17">
        <v>0</v>
      </c>
      <c r="P20" s="17"/>
      <c r="Q20" s="22">
        <f t="shared" si="5"/>
        <v>0</v>
      </c>
      <c r="R20" s="17">
        <v>0</v>
      </c>
      <c r="S20" s="17"/>
      <c r="T20" s="22">
        <f t="shared" si="6"/>
        <v>0</v>
      </c>
    </row>
    <row r="21" spans="1:20">
      <c r="A21" s="26" t="s">
        <v>75</v>
      </c>
      <c r="B21" s="32" t="s">
        <v>76</v>
      </c>
      <c r="C21" s="17">
        <v>6</v>
      </c>
      <c r="D21" s="17">
        <f t="shared" si="0"/>
        <v>12</v>
      </c>
      <c r="E21" s="22">
        <f t="shared" si="1"/>
        <v>6</v>
      </c>
      <c r="F21" s="17">
        <v>5</v>
      </c>
      <c r="G21" s="36">
        <v>11</v>
      </c>
      <c r="H21" s="22">
        <f t="shared" si="2"/>
        <v>6</v>
      </c>
      <c r="I21" s="17">
        <v>1</v>
      </c>
      <c r="J21" s="36">
        <v>1</v>
      </c>
      <c r="K21" s="22">
        <f t="shared" si="3"/>
        <v>0</v>
      </c>
      <c r="L21" s="17">
        <v>0</v>
      </c>
      <c r="M21" s="17"/>
      <c r="N21" s="22">
        <f t="shared" si="4"/>
        <v>0</v>
      </c>
      <c r="O21" s="17">
        <v>0</v>
      </c>
      <c r="P21" s="17"/>
      <c r="Q21" s="22">
        <f t="shared" si="5"/>
        <v>0</v>
      </c>
      <c r="R21" s="17">
        <v>0</v>
      </c>
      <c r="S21" s="17"/>
      <c r="T21" s="22">
        <f t="shared" si="6"/>
        <v>0</v>
      </c>
    </row>
    <row r="22" spans="1:20">
      <c r="A22" s="57" t="s">
        <v>10</v>
      </c>
      <c r="B22" s="57"/>
      <c r="C22" s="35">
        <v>7</v>
      </c>
      <c r="D22" s="35">
        <f t="shared" si="0"/>
        <v>12</v>
      </c>
      <c r="E22" s="35">
        <f t="shared" si="1"/>
        <v>5</v>
      </c>
      <c r="F22" s="35">
        <v>6</v>
      </c>
      <c r="G22" s="35">
        <v>11</v>
      </c>
      <c r="H22" s="35">
        <f t="shared" si="2"/>
        <v>5</v>
      </c>
      <c r="I22" s="35">
        <v>1</v>
      </c>
      <c r="J22" s="35">
        <v>1</v>
      </c>
      <c r="K22" s="35">
        <f t="shared" si="3"/>
        <v>0</v>
      </c>
      <c r="L22" s="35">
        <v>0</v>
      </c>
      <c r="M22" s="35">
        <v>0</v>
      </c>
      <c r="N22" s="35">
        <f t="shared" si="4"/>
        <v>0</v>
      </c>
      <c r="O22" s="35">
        <v>0</v>
      </c>
      <c r="P22" s="35">
        <v>0</v>
      </c>
      <c r="Q22" s="35">
        <f t="shared" si="5"/>
        <v>0</v>
      </c>
      <c r="R22" s="35">
        <v>0</v>
      </c>
      <c r="S22" s="35">
        <v>0</v>
      </c>
      <c r="T22" s="35">
        <f t="shared" si="6"/>
        <v>0</v>
      </c>
    </row>
    <row r="23" spans="1:20">
      <c r="A23" s="26" t="s">
        <v>172</v>
      </c>
      <c r="B23" s="32" t="s">
        <v>173</v>
      </c>
      <c r="C23" s="17">
        <v>3</v>
      </c>
      <c r="D23" s="17">
        <f t="shared" si="0"/>
        <v>0</v>
      </c>
      <c r="E23" s="22">
        <f t="shared" si="1"/>
        <v>-3</v>
      </c>
      <c r="F23" s="17">
        <v>0</v>
      </c>
      <c r="G23" s="36"/>
      <c r="H23" s="22">
        <f t="shared" si="2"/>
        <v>0</v>
      </c>
      <c r="I23" s="17">
        <v>0</v>
      </c>
      <c r="J23" s="17"/>
      <c r="K23" s="22">
        <f t="shared" si="3"/>
        <v>0</v>
      </c>
      <c r="L23" s="17">
        <v>0</v>
      </c>
      <c r="M23" s="17"/>
      <c r="N23" s="22">
        <f t="shared" si="4"/>
        <v>0</v>
      </c>
      <c r="O23" s="17">
        <v>3</v>
      </c>
      <c r="P23" s="17"/>
      <c r="Q23" s="22">
        <f t="shared" si="5"/>
        <v>-3</v>
      </c>
      <c r="R23" s="17">
        <v>0</v>
      </c>
      <c r="S23" s="17"/>
      <c r="T23" s="22">
        <f t="shared" si="6"/>
        <v>0</v>
      </c>
    </row>
    <row r="24" spans="1:20">
      <c r="A24" s="26" t="s">
        <v>81</v>
      </c>
      <c r="B24" s="32" t="s">
        <v>82</v>
      </c>
      <c r="C24" s="17">
        <v>1</v>
      </c>
      <c r="D24" s="17">
        <f t="shared" si="0"/>
        <v>1</v>
      </c>
      <c r="E24" s="22">
        <f t="shared" si="1"/>
        <v>0</v>
      </c>
      <c r="F24" s="17">
        <v>1</v>
      </c>
      <c r="G24" s="36">
        <v>1</v>
      </c>
      <c r="H24" s="22">
        <f t="shared" si="2"/>
        <v>0</v>
      </c>
      <c r="I24" s="17">
        <v>0</v>
      </c>
      <c r="J24" s="17"/>
      <c r="K24" s="22">
        <f t="shared" si="3"/>
        <v>0</v>
      </c>
      <c r="L24" s="17">
        <v>0</v>
      </c>
      <c r="M24" s="17"/>
      <c r="N24" s="22">
        <f t="shared" si="4"/>
        <v>0</v>
      </c>
      <c r="O24" s="17">
        <v>0</v>
      </c>
      <c r="P24" s="17"/>
      <c r="Q24" s="22">
        <f t="shared" si="5"/>
        <v>0</v>
      </c>
      <c r="R24" s="17">
        <v>0</v>
      </c>
      <c r="S24" s="17"/>
      <c r="T24" s="22">
        <f t="shared" si="6"/>
        <v>0</v>
      </c>
    </row>
    <row r="25" spans="1:20">
      <c r="A25" s="57" t="s">
        <v>11</v>
      </c>
      <c r="B25" s="57"/>
      <c r="C25" s="35">
        <v>4</v>
      </c>
      <c r="D25" s="35">
        <f t="shared" si="0"/>
        <v>1</v>
      </c>
      <c r="E25" s="35">
        <f t="shared" si="1"/>
        <v>-3</v>
      </c>
      <c r="F25" s="35">
        <v>1</v>
      </c>
      <c r="G25" s="35">
        <v>1</v>
      </c>
      <c r="H25" s="35">
        <f t="shared" si="2"/>
        <v>0</v>
      </c>
      <c r="I25" s="35">
        <v>0</v>
      </c>
      <c r="J25" s="35">
        <v>0</v>
      </c>
      <c r="K25" s="35">
        <f t="shared" si="3"/>
        <v>0</v>
      </c>
      <c r="L25" s="35">
        <v>0</v>
      </c>
      <c r="M25" s="35">
        <v>0</v>
      </c>
      <c r="N25" s="35">
        <f t="shared" si="4"/>
        <v>0</v>
      </c>
      <c r="O25" s="35">
        <v>3</v>
      </c>
      <c r="P25" s="35">
        <v>0</v>
      </c>
      <c r="Q25" s="35">
        <f t="shared" si="5"/>
        <v>-3</v>
      </c>
      <c r="R25" s="35">
        <v>0</v>
      </c>
      <c r="S25" s="35">
        <v>0</v>
      </c>
      <c r="T25" s="35">
        <f t="shared" si="6"/>
        <v>0</v>
      </c>
    </row>
    <row r="26" spans="1:20">
      <c r="A26" s="26">
        <v>36957</v>
      </c>
      <c r="B26" s="32" t="s">
        <v>87</v>
      </c>
      <c r="C26" s="17">
        <v>1</v>
      </c>
      <c r="D26" s="17">
        <f t="shared" si="0"/>
        <v>0</v>
      </c>
      <c r="E26" s="22">
        <f t="shared" si="1"/>
        <v>-1</v>
      </c>
      <c r="F26" s="17">
        <v>1</v>
      </c>
      <c r="G26" s="17"/>
      <c r="H26" s="22">
        <f t="shared" si="2"/>
        <v>-1</v>
      </c>
      <c r="I26" s="17">
        <v>0</v>
      </c>
      <c r="J26" s="17"/>
      <c r="K26" s="22">
        <f t="shared" si="3"/>
        <v>0</v>
      </c>
      <c r="L26" s="17">
        <v>0</v>
      </c>
      <c r="M26" s="17"/>
      <c r="N26" s="22">
        <f t="shared" si="4"/>
        <v>0</v>
      </c>
      <c r="O26" s="17">
        <v>0</v>
      </c>
      <c r="P26" s="17"/>
      <c r="Q26" s="22">
        <f t="shared" si="5"/>
        <v>0</v>
      </c>
      <c r="R26" s="17">
        <v>0</v>
      </c>
      <c r="S26" s="17"/>
      <c r="T26" s="22">
        <f t="shared" si="6"/>
        <v>0</v>
      </c>
    </row>
    <row r="27" spans="1:20">
      <c r="A27" s="26">
        <v>36958</v>
      </c>
      <c r="B27" s="32" t="s">
        <v>36</v>
      </c>
      <c r="C27" s="17">
        <v>5</v>
      </c>
      <c r="D27" s="17">
        <f t="shared" si="0"/>
        <v>9</v>
      </c>
      <c r="E27" s="22">
        <f t="shared" si="1"/>
        <v>4</v>
      </c>
      <c r="F27" s="17">
        <v>0</v>
      </c>
      <c r="G27" s="17"/>
      <c r="H27" s="22">
        <f t="shared" si="2"/>
        <v>0</v>
      </c>
      <c r="I27" s="17">
        <v>2</v>
      </c>
      <c r="J27" s="36">
        <v>4</v>
      </c>
      <c r="K27" s="22">
        <f t="shared" si="3"/>
        <v>2</v>
      </c>
      <c r="L27" s="17">
        <v>3</v>
      </c>
      <c r="M27" s="36">
        <v>5</v>
      </c>
      <c r="N27" s="22">
        <f t="shared" si="4"/>
        <v>2</v>
      </c>
      <c r="O27" s="17">
        <v>0</v>
      </c>
      <c r="P27" s="17"/>
      <c r="Q27" s="22">
        <f t="shared" si="5"/>
        <v>0</v>
      </c>
      <c r="R27" s="17">
        <v>0</v>
      </c>
      <c r="S27" s="17"/>
      <c r="T27" s="22">
        <f t="shared" si="6"/>
        <v>0</v>
      </c>
    </row>
    <row r="28" spans="1:20">
      <c r="A28" s="26">
        <v>36989</v>
      </c>
      <c r="B28" s="32" t="s">
        <v>169</v>
      </c>
      <c r="C28" s="17">
        <v>1</v>
      </c>
      <c r="D28" s="17">
        <f t="shared" si="0"/>
        <v>0</v>
      </c>
      <c r="E28" s="22">
        <f t="shared" si="1"/>
        <v>-1</v>
      </c>
      <c r="F28" s="17">
        <v>1</v>
      </c>
      <c r="G28" s="17"/>
      <c r="H28" s="22">
        <f t="shared" si="2"/>
        <v>-1</v>
      </c>
      <c r="I28" s="17">
        <v>0</v>
      </c>
      <c r="J28" s="36"/>
      <c r="K28" s="22">
        <f t="shared" si="3"/>
        <v>0</v>
      </c>
      <c r="L28" s="17">
        <v>0</v>
      </c>
      <c r="M28" s="36"/>
      <c r="N28" s="22">
        <f t="shared" si="4"/>
        <v>0</v>
      </c>
      <c r="O28" s="17">
        <v>0</v>
      </c>
      <c r="P28" s="17"/>
      <c r="Q28" s="22">
        <f t="shared" si="5"/>
        <v>0</v>
      </c>
      <c r="R28" s="17">
        <v>0</v>
      </c>
      <c r="S28" s="17"/>
      <c r="T28" s="22">
        <f t="shared" si="6"/>
        <v>0</v>
      </c>
    </row>
    <row r="29" spans="1:20">
      <c r="A29" s="26">
        <v>37336</v>
      </c>
      <c r="B29" s="32" t="s">
        <v>88</v>
      </c>
      <c r="C29" s="17">
        <v>4</v>
      </c>
      <c r="D29" s="17">
        <f t="shared" si="0"/>
        <v>5</v>
      </c>
      <c r="E29" s="22">
        <f t="shared" si="1"/>
        <v>1</v>
      </c>
      <c r="F29" s="17">
        <v>0</v>
      </c>
      <c r="G29" s="17"/>
      <c r="H29" s="22">
        <f t="shared" si="2"/>
        <v>0</v>
      </c>
      <c r="I29" s="17">
        <v>1</v>
      </c>
      <c r="J29" s="36"/>
      <c r="K29" s="22">
        <f t="shared" si="3"/>
        <v>-1</v>
      </c>
      <c r="L29" s="17">
        <v>3</v>
      </c>
      <c r="M29" s="36">
        <v>5</v>
      </c>
      <c r="N29" s="22">
        <f t="shared" si="4"/>
        <v>2</v>
      </c>
      <c r="O29" s="17">
        <v>0</v>
      </c>
      <c r="P29" s="17"/>
      <c r="Q29" s="22">
        <f t="shared" si="5"/>
        <v>0</v>
      </c>
      <c r="R29" s="17">
        <v>0</v>
      </c>
      <c r="S29" s="17"/>
      <c r="T29" s="22">
        <f t="shared" si="6"/>
        <v>0</v>
      </c>
    </row>
    <row r="30" spans="1:20" ht="30">
      <c r="A30" s="26" t="s">
        <v>91</v>
      </c>
      <c r="B30" s="32" t="s">
        <v>92</v>
      </c>
      <c r="C30" s="17">
        <v>3</v>
      </c>
      <c r="D30" s="17">
        <f t="shared" si="0"/>
        <v>7</v>
      </c>
      <c r="E30" s="22">
        <f t="shared" si="1"/>
        <v>4</v>
      </c>
      <c r="F30" s="17">
        <v>0</v>
      </c>
      <c r="G30" s="17"/>
      <c r="H30" s="22">
        <f t="shared" si="2"/>
        <v>0</v>
      </c>
      <c r="I30" s="17">
        <v>0</v>
      </c>
      <c r="J30" s="36"/>
      <c r="K30" s="22">
        <f t="shared" si="3"/>
        <v>0</v>
      </c>
      <c r="L30" s="17">
        <v>3</v>
      </c>
      <c r="M30" s="36">
        <v>7</v>
      </c>
      <c r="N30" s="22">
        <f t="shared" si="4"/>
        <v>4</v>
      </c>
      <c r="O30" s="17">
        <v>0</v>
      </c>
      <c r="P30" s="17"/>
      <c r="Q30" s="22">
        <f t="shared" si="5"/>
        <v>0</v>
      </c>
      <c r="R30" s="17">
        <v>0</v>
      </c>
      <c r="S30" s="17"/>
      <c r="T30" s="22">
        <f t="shared" si="6"/>
        <v>0</v>
      </c>
    </row>
    <row r="31" spans="1:20">
      <c r="A31" s="57" t="s">
        <v>12</v>
      </c>
      <c r="B31" s="57"/>
      <c r="C31" s="35">
        <v>14</v>
      </c>
      <c r="D31" s="35">
        <f t="shared" si="0"/>
        <v>21</v>
      </c>
      <c r="E31" s="35">
        <f t="shared" si="1"/>
        <v>7</v>
      </c>
      <c r="F31" s="35">
        <v>2</v>
      </c>
      <c r="G31" s="35">
        <v>0</v>
      </c>
      <c r="H31" s="35">
        <f t="shared" si="2"/>
        <v>-2</v>
      </c>
      <c r="I31" s="35">
        <v>3</v>
      </c>
      <c r="J31" s="35">
        <v>4</v>
      </c>
      <c r="K31" s="35">
        <f t="shared" si="3"/>
        <v>1</v>
      </c>
      <c r="L31" s="35">
        <v>9</v>
      </c>
      <c r="M31" s="35">
        <v>17</v>
      </c>
      <c r="N31" s="35">
        <f t="shared" si="4"/>
        <v>8</v>
      </c>
      <c r="O31" s="35">
        <v>0</v>
      </c>
      <c r="P31" s="35">
        <v>0</v>
      </c>
      <c r="Q31" s="35">
        <f t="shared" si="5"/>
        <v>0</v>
      </c>
      <c r="R31" s="35">
        <v>0</v>
      </c>
      <c r="S31" s="35">
        <v>0</v>
      </c>
      <c r="T31" s="35">
        <f t="shared" si="6"/>
        <v>0</v>
      </c>
    </row>
    <row r="32" spans="1:20" ht="30">
      <c r="A32" s="26" t="s">
        <v>107</v>
      </c>
      <c r="B32" s="32" t="s">
        <v>174</v>
      </c>
      <c r="C32" s="17">
        <v>5</v>
      </c>
      <c r="D32" s="17">
        <f t="shared" si="0"/>
        <v>6</v>
      </c>
      <c r="E32" s="22">
        <f t="shared" si="1"/>
        <v>1</v>
      </c>
      <c r="F32" s="17">
        <v>5</v>
      </c>
      <c r="G32" s="36">
        <v>6</v>
      </c>
      <c r="H32" s="22">
        <f t="shared" si="2"/>
        <v>1</v>
      </c>
      <c r="I32" s="17">
        <v>0</v>
      </c>
      <c r="J32" s="17"/>
      <c r="K32" s="22">
        <f t="shared" si="3"/>
        <v>0</v>
      </c>
      <c r="L32" s="17">
        <v>0</v>
      </c>
      <c r="M32" s="17"/>
      <c r="N32" s="22">
        <f t="shared" si="4"/>
        <v>0</v>
      </c>
      <c r="O32" s="17">
        <v>0</v>
      </c>
      <c r="P32" s="17"/>
      <c r="Q32" s="22">
        <f t="shared" si="5"/>
        <v>0</v>
      </c>
      <c r="R32" s="17">
        <v>0</v>
      </c>
      <c r="S32" s="17"/>
      <c r="T32" s="22">
        <f t="shared" si="6"/>
        <v>0</v>
      </c>
    </row>
    <row r="33" spans="1:20">
      <c r="A33" s="57" t="s">
        <v>13</v>
      </c>
      <c r="B33" s="57"/>
      <c r="C33" s="35">
        <v>5</v>
      </c>
      <c r="D33" s="35">
        <f t="shared" si="0"/>
        <v>6</v>
      </c>
      <c r="E33" s="35">
        <f t="shared" si="1"/>
        <v>1</v>
      </c>
      <c r="F33" s="35">
        <v>5</v>
      </c>
      <c r="G33" s="35">
        <v>6</v>
      </c>
      <c r="H33" s="35">
        <f t="shared" si="2"/>
        <v>1</v>
      </c>
      <c r="I33" s="35">
        <v>0</v>
      </c>
      <c r="J33" s="35">
        <v>0</v>
      </c>
      <c r="K33" s="35">
        <f t="shared" si="3"/>
        <v>0</v>
      </c>
      <c r="L33" s="35">
        <v>0</v>
      </c>
      <c r="M33" s="35">
        <v>0</v>
      </c>
      <c r="N33" s="35">
        <f t="shared" si="4"/>
        <v>0</v>
      </c>
      <c r="O33" s="35">
        <v>0</v>
      </c>
      <c r="P33" s="35">
        <v>0</v>
      </c>
      <c r="Q33" s="35">
        <f t="shared" si="5"/>
        <v>0</v>
      </c>
      <c r="R33" s="35">
        <v>0</v>
      </c>
      <c r="S33" s="35">
        <v>0</v>
      </c>
      <c r="T33" s="35">
        <f t="shared" si="6"/>
        <v>0</v>
      </c>
    </row>
    <row r="34" spans="1:20">
      <c r="A34" s="31" t="s">
        <v>75</v>
      </c>
      <c r="B34" s="33" t="s">
        <v>76</v>
      </c>
      <c r="C34" s="17">
        <v>2</v>
      </c>
      <c r="D34" s="17">
        <f t="shared" si="0"/>
        <v>1</v>
      </c>
      <c r="E34" s="22">
        <f t="shared" si="1"/>
        <v>-1</v>
      </c>
      <c r="F34" s="17">
        <v>1</v>
      </c>
      <c r="G34" s="36">
        <v>1</v>
      </c>
      <c r="H34" s="22">
        <f t="shared" si="2"/>
        <v>0</v>
      </c>
      <c r="I34" s="17">
        <v>0</v>
      </c>
      <c r="J34" s="17"/>
      <c r="K34" s="22">
        <f t="shared" si="3"/>
        <v>0</v>
      </c>
      <c r="L34" s="17">
        <v>1</v>
      </c>
      <c r="M34" s="17"/>
      <c r="N34" s="22">
        <f t="shared" si="4"/>
        <v>-1</v>
      </c>
      <c r="O34" s="17">
        <v>0</v>
      </c>
      <c r="P34" s="17"/>
      <c r="Q34" s="22">
        <f t="shared" si="5"/>
        <v>0</v>
      </c>
      <c r="R34" s="17">
        <v>0</v>
      </c>
      <c r="S34" s="17"/>
      <c r="T34" s="22">
        <f t="shared" si="6"/>
        <v>0</v>
      </c>
    </row>
    <row r="35" spans="1:20" ht="30">
      <c r="A35" s="31" t="s">
        <v>57</v>
      </c>
      <c r="B35" s="33" t="s">
        <v>58</v>
      </c>
      <c r="C35" s="17">
        <v>2</v>
      </c>
      <c r="D35" s="17">
        <f t="shared" si="0"/>
        <v>0</v>
      </c>
      <c r="E35" s="22">
        <f t="shared" si="1"/>
        <v>-2</v>
      </c>
      <c r="F35" s="17">
        <v>0</v>
      </c>
      <c r="G35" s="36"/>
      <c r="H35" s="22">
        <f t="shared" si="2"/>
        <v>0</v>
      </c>
      <c r="I35" s="17">
        <v>1</v>
      </c>
      <c r="J35" s="17"/>
      <c r="K35" s="22">
        <f t="shared" si="3"/>
        <v>-1</v>
      </c>
      <c r="L35" s="17">
        <v>1</v>
      </c>
      <c r="M35" s="17"/>
      <c r="N35" s="22">
        <f t="shared" si="4"/>
        <v>-1</v>
      </c>
      <c r="O35" s="17">
        <v>0</v>
      </c>
      <c r="P35" s="17"/>
      <c r="Q35" s="22">
        <f t="shared" si="5"/>
        <v>0</v>
      </c>
      <c r="R35" s="17">
        <v>0</v>
      </c>
      <c r="S35" s="17"/>
      <c r="T35" s="22">
        <f t="shared" si="6"/>
        <v>0</v>
      </c>
    </row>
    <row r="36" spans="1:20">
      <c r="A36" s="26" t="s">
        <v>175</v>
      </c>
      <c r="B36" s="32" t="s">
        <v>176</v>
      </c>
      <c r="C36" s="17">
        <v>7</v>
      </c>
      <c r="D36" s="17">
        <f t="shared" si="0"/>
        <v>18</v>
      </c>
      <c r="E36" s="22">
        <f t="shared" si="1"/>
        <v>11</v>
      </c>
      <c r="F36" s="17">
        <v>1</v>
      </c>
      <c r="G36" s="36"/>
      <c r="H36" s="22">
        <f t="shared" si="2"/>
        <v>-1</v>
      </c>
      <c r="I36" s="17">
        <v>6</v>
      </c>
      <c r="J36" s="36">
        <v>10</v>
      </c>
      <c r="K36" s="22">
        <f t="shared" si="3"/>
        <v>4</v>
      </c>
      <c r="L36" s="17">
        <v>0</v>
      </c>
      <c r="M36" s="36">
        <v>8</v>
      </c>
      <c r="N36" s="22">
        <f t="shared" si="4"/>
        <v>8</v>
      </c>
      <c r="O36" s="17">
        <v>0</v>
      </c>
      <c r="P36" s="17"/>
      <c r="Q36" s="22">
        <f t="shared" si="5"/>
        <v>0</v>
      </c>
      <c r="R36" s="17">
        <v>0</v>
      </c>
      <c r="S36" s="17"/>
      <c r="T36" s="22">
        <f t="shared" si="6"/>
        <v>0</v>
      </c>
    </row>
    <row r="37" spans="1:20">
      <c r="A37" s="58" t="s">
        <v>14</v>
      </c>
      <c r="B37" s="58"/>
      <c r="C37" s="35">
        <v>11</v>
      </c>
      <c r="D37" s="35">
        <f t="shared" si="0"/>
        <v>19</v>
      </c>
      <c r="E37" s="35">
        <f t="shared" si="1"/>
        <v>8</v>
      </c>
      <c r="F37" s="35">
        <v>2</v>
      </c>
      <c r="G37" s="35">
        <v>1</v>
      </c>
      <c r="H37" s="35">
        <f t="shared" si="2"/>
        <v>-1</v>
      </c>
      <c r="I37" s="35">
        <v>7</v>
      </c>
      <c r="J37" s="35">
        <v>10</v>
      </c>
      <c r="K37" s="35">
        <f t="shared" si="3"/>
        <v>3</v>
      </c>
      <c r="L37" s="35">
        <v>2</v>
      </c>
      <c r="M37" s="35">
        <v>8</v>
      </c>
      <c r="N37" s="35">
        <f t="shared" si="4"/>
        <v>6</v>
      </c>
      <c r="O37" s="35">
        <v>0</v>
      </c>
      <c r="P37" s="35">
        <v>0</v>
      </c>
      <c r="Q37" s="35">
        <f t="shared" si="5"/>
        <v>0</v>
      </c>
      <c r="R37" s="35">
        <v>0</v>
      </c>
      <c r="S37" s="35">
        <v>0</v>
      </c>
      <c r="T37" s="35">
        <f t="shared" si="6"/>
        <v>0</v>
      </c>
    </row>
    <row r="38" spans="1:20">
      <c r="A38" s="26" t="s">
        <v>103</v>
      </c>
      <c r="B38" s="32" t="s">
        <v>158</v>
      </c>
      <c r="C38" s="17">
        <v>16</v>
      </c>
      <c r="D38" s="17">
        <f t="shared" si="0"/>
        <v>17</v>
      </c>
      <c r="E38" s="22">
        <f t="shared" si="1"/>
        <v>1</v>
      </c>
      <c r="F38" s="17">
        <v>9</v>
      </c>
      <c r="G38" s="36">
        <v>10</v>
      </c>
      <c r="H38" s="22">
        <f t="shared" si="2"/>
        <v>1</v>
      </c>
      <c r="I38" s="17">
        <v>7</v>
      </c>
      <c r="J38" s="36">
        <v>7</v>
      </c>
      <c r="K38" s="22">
        <f t="shared" si="3"/>
        <v>0</v>
      </c>
      <c r="L38" s="17">
        <v>0</v>
      </c>
      <c r="M38" s="17"/>
      <c r="N38" s="22">
        <f t="shared" si="4"/>
        <v>0</v>
      </c>
      <c r="O38" s="17">
        <v>0</v>
      </c>
      <c r="P38" s="17"/>
      <c r="Q38" s="22">
        <f t="shared" si="5"/>
        <v>0</v>
      </c>
      <c r="R38" s="17">
        <v>0</v>
      </c>
      <c r="S38" s="17"/>
      <c r="T38" s="22">
        <f t="shared" si="6"/>
        <v>0</v>
      </c>
    </row>
    <row r="39" spans="1:20">
      <c r="A39" s="26" t="s">
        <v>105</v>
      </c>
      <c r="B39" s="32" t="s">
        <v>106</v>
      </c>
      <c r="C39" s="17">
        <v>23</v>
      </c>
      <c r="D39" s="17">
        <f t="shared" si="0"/>
        <v>21</v>
      </c>
      <c r="E39" s="22">
        <f t="shared" si="1"/>
        <v>-2</v>
      </c>
      <c r="F39" s="17">
        <v>11</v>
      </c>
      <c r="G39" s="36">
        <v>11</v>
      </c>
      <c r="H39" s="22">
        <f t="shared" si="2"/>
        <v>0</v>
      </c>
      <c r="I39" s="17">
        <v>10</v>
      </c>
      <c r="J39" s="36">
        <v>10</v>
      </c>
      <c r="K39" s="22">
        <f t="shared" si="3"/>
        <v>0</v>
      </c>
      <c r="L39" s="17">
        <v>2</v>
      </c>
      <c r="M39" s="17"/>
      <c r="N39" s="22">
        <f t="shared" si="4"/>
        <v>-2</v>
      </c>
      <c r="O39" s="17">
        <v>0</v>
      </c>
      <c r="P39" s="17"/>
      <c r="Q39" s="22">
        <f t="shared" si="5"/>
        <v>0</v>
      </c>
      <c r="R39" s="17">
        <v>0</v>
      </c>
      <c r="S39" s="17"/>
      <c r="T39" s="22">
        <f t="shared" si="6"/>
        <v>0</v>
      </c>
    </row>
    <row r="40" spans="1:20">
      <c r="A40" s="26" t="s">
        <v>177</v>
      </c>
      <c r="B40" s="32" t="s">
        <v>106</v>
      </c>
      <c r="C40" s="17">
        <v>2</v>
      </c>
      <c r="D40" s="17">
        <f t="shared" si="0"/>
        <v>2</v>
      </c>
      <c r="E40" s="22">
        <f t="shared" si="1"/>
        <v>0</v>
      </c>
      <c r="F40" s="17">
        <v>2</v>
      </c>
      <c r="G40" s="36">
        <v>2</v>
      </c>
      <c r="H40" s="22">
        <f t="shared" si="2"/>
        <v>0</v>
      </c>
      <c r="I40" s="17">
        <v>0</v>
      </c>
      <c r="J40" s="17"/>
      <c r="K40" s="22">
        <f t="shared" si="3"/>
        <v>0</v>
      </c>
      <c r="L40" s="17">
        <v>0</v>
      </c>
      <c r="M40" s="17"/>
      <c r="N40" s="22">
        <f t="shared" si="4"/>
        <v>0</v>
      </c>
      <c r="O40" s="17">
        <v>0</v>
      </c>
      <c r="P40" s="17"/>
      <c r="Q40" s="22">
        <f t="shared" si="5"/>
        <v>0</v>
      </c>
      <c r="R40" s="17">
        <v>0</v>
      </c>
      <c r="S40" s="17"/>
      <c r="T40" s="22">
        <f t="shared" si="6"/>
        <v>0</v>
      </c>
    </row>
    <row r="41" spans="1:20" ht="30">
      <c r="A41" s="26" t="s">
        <v>107</v>
      </c>
      <c r="B41" s="32" t="s">
        <v>58</v>
      </c>
      <c r="C41" s="17">
        <v>4</v>
      </c>
      <c r="D41" s="17">
        <f t="shared" si="0"/>
        <v>7</v>
      </c>
      <c r="E41" s="22">
        <f t="shared" si="1"/>
        <v>3</v>
      </c>
      <c r="F41" s="17">
        <v>1</v>
      </c>
      <c r="G41" s="17"/>
      <c r="H41" s="22">
        <f t="shared" si="2"/>
        <v>-1</v>
      </c>
      <c r="I41" s="17">
        <v>2</v>
      </c>
      <c r="J41" s="36">
        <v>2</v>
      </c>
      <c r="K41" s="22">
        <f t="shared" si="3"/>
        <v>0</v>
      </c>
      <c r="L41" s="17">
        <v>1</v>
      </c>
      <c r="M41" s="36">
        <v>5</v>
      </c>
      <c r="N41" s="22">
        <f t="shared" si="4"/>
        <v>4</v>
      </c>
      <c r="O41" s="17">
        <v>0</v>
      </c>
      <c r="P41" s="17"/>
      <c r="Q41" s="22">
        <f t="shared" si="5"/>
        <v>0</v>
      </c>
      <c r="R41" s="17">
        <v>0</v>
      </c>
      <c r="S41" s="17"/>
      <c r="T41" s="22">
        <f t="shared" si="6"/>
        <v>0</v>
      </c>
    </row>
    <row r="42" spans="1:20">
      <c r="A42" s="26" t="s">
        <v>62</v>
      </c>
      <c r="B42" s="32" t="s">
        <v>63</v>
      </c>
      <c r="C42" s="17">
        <v>1</v>
      </c>
      <c r="D42" s="17">
        <f t="shared" si="0"/>
        <v>5</v>
      </c>
      <c r="E42" s="22">
        <f t="shared" si="1"/>
        <v>4</v>
      </c>
      <c r="F42" s="17">
        <v>0</v>
      </c>
      <c r="G42" s="17"/>
      <c r="H42" s="22">
        <f t="shared" si="2"/>
        <v>0</v>
      </c>
      <c r="I42" s="17">
        <v>0</v>
      </c>
      <c r="J42" s="17"/>
      <c r="K42" s="22">
        <f t="shared" si="3"/>
        <v>0</v>
      </c>
      <c r="L42" s="17">
        <v>1</v>
      </c>
      <c r="M42" s="36">
        <v>5</v>
      </c>
      <c r="N42" s="22">
        <f t="shared" si="4"/>
        <v>4</v>
      </c>
      <c r="O42" s="17">
        <v>0</v>
      </c>
      <c r="P42" s="17"/>
      <c r="Q42" s="22">
        <f t="shared" si="5"/>
        <v>0</v>
      </c>
      <c r="R42" s="17">
        <v>0</v>
      </c>
      <c r="S42" s="17"/>
      <c r="T42" s="22">
        <f t="shared" si="6"/>
        <v>0</v>
      </c>
    </row>
    <row r="43" spans="1:20">
      <c r="A43" s="26" t="s">
        <v>66</v>
      </c>
      <c r="B43" s="32" t="s">
        <v>63</v>
      </c>
      <c r="C43" s="17">
        <v>2</v>
      </c>
      <c r="D43" s="17">
        <f t="shared" si="0"/>
        <v>3</v>
      </c>
      <c r="E43" s="22">
        <f t="shared" si="1"/>
        <v>1</v>
      </c>
      <c r="F43" s="17">
        <v>2</v>
      </c>
      <c r="G43" s="36">
        <v>3</v>
      </c>
      <c r="H43" s="22">
        <f t="shared" si="2"/>
        <v>1</v>
      </c>
      <c r="I43" s="17">
        <v>0</v>
      </c>
      <c r="J43" s="17"/>
      <c r="K43" s="22">
        <f t="shared" si="3"/>
        <v>0</v>
      </c>
      <c r="L43" s="17">
        <v>0</v>
      </c>
      <c r="M43" s="36"/>
      <c r="N43" s="22">
        <f t="shared" si="4"/>
        <v>0</v>
      </c>
      <c r="O43" s="17">
        <v>0</v>
      </c>
      <c r="P43" s="17"/>
      <c r="Q43" s="22">
        <f t="shared" si="5"/>
        <v>0</v>
      </c>
      <c r="R43" s="17">
        <v>0</v>
      </c>
      <c r="S43" s="17"/>
      <c r="T43" s="22">
        <f t="shared" si="6"/>
        <v>0</v>
      </c>
    </row>
    <row r="44" spans="1:20">
      <c r="A44" s="26" t="s">
        <v>178</v>
      </c>
      <c r="B44" s="32" t="s">
        <v>179</v>
      </c>
      <c r="C44" s="17">
        <v>4</v>
      </c>
      <c r="D44" s="17">
        <f t="shared" si="0"/>
        <v>5</v>
      </c>
      <c r="E44" s="22">
        <f t="shared" si="1"/>
        <v>1</v>
      </c>
      <c r="F44" s="17">
        <v>4</v>
      </c>
      <c r="G44" s="36">
        <v>5</v>
      </c>
      <c r="H44" s="22">
        <f t="shared" si="2"/>
        <v>1</v>
      </c>
      <c r="I44" s="17">
        <v>0</v>
      </c>
      <c r="J44" s="17"/>
      <c r="K44" s="22">
        <f t="shared" si="3"/>
        <v>0</v>
      </c>
      <c r="L44" s="17">
        <v>0</v>
      </c>
      <c r="M44" s="36"/>
      <c r="N44" s="22">
        <f t="shared" si="4"/>
        <v>0</v>
      </c>
      <c r="O44" s="17">
        <v>0</v>
      </c>
      <c r="P44" s="17"/>
      <c r="Q44" s="22">
        <f t="shared" si="5"/>
        <v>0</v>
      </c>
      <c r="R44" s="17">
        <v>0</v>
      </c>
      <c r="S44" s="17"/>
      <c r="T44" s="22">
        <f t="shared" si="6"/>
        <v>0</v>
      </c>
    </row>
    <row r="45" spans="1:20">
      <c r="A45" s="26" t="s">
        <v>108</v>
      </c>
      <c r="B45" s="32" t="s">
        <v>109</v>
      </c>
      <c r="C45" s="17">
        <v>4</v>
      </c>
      <c r="D45" s="17">
        <f t="shared" si="0"/>
        <v>5</v>
      </c>
      <c r="E45" s="22">
        <f t="shared" si="1"/>
        <v>1</v>
      </c>
      <c r="F45" s="17">
        <v>4</v>
      </c>
      <c r="G45" s="36">
        <v>5</v>
      </c>
      <c r="H45" s="22">
        <f t="shared" si="2"/>
        <v>1</v>
      </c>
      <c r="I45" s="17">
        <v>0</v>
      </c>
      <c r="J45" s="17"/>
      <c r="K45" s="22">
        <f t="shared" si="3"/>
        <v>0</v>
      </c>
      <c r="L45" s="17">
        <v>0</v>
      </c>
      <c r="M45" s="36"/>
      <c r="N45" s="22">
        <f t="shared" si="4"/>
        <v>0</v>
      </c>
      <c r="O45" s="17">
        <v>0</v>
      </c>
      <c r="P45" s="17"/>
      <c r="Q45" s="22">
        <f t="shared" si="5"/>
        <v>0</v>
      </c>
      <c r="R45" s="17">
        <v>0</v>
      </c>
      <c r="S45" s="17"/>
      <c r="T45" s="22">
        <f t="shared" si="6"/>
        <v>0</v>
      </c>
    </row>
    <row r="46" spans="1:20">
      <c r="A46" s="26" t="s">
        <v>180</v>
      </c>
      <c r="B46" s="32" t="s">
        <v>181</v>
      </c>
      <c r="C46" s="17">
        <v>14</v>
      </c>
      <c r="D46" s="17">
        <f t="shared" si="0"/>
        <v>15</v>
      </c>
      <c r="E46" s="22">
        <f t="shared" si="1"/>
        <v>1</v>
      </c>
      <c r="F46" s="17">
        <v>5</v>
      </c>
      <c r="G46" s="36">
        <v>5</v>
      </c>
      <c r="H46" s="22">
        <f t="shared" si="2"/>
        <v>0</v>
      </c>
      <c r="I46" s="17">
        <v>4</v>
      </c>
      <c r="J46" s="36">
        <v>5</v>
      </c>
      <c r="K46" s="22">
        <f t="shared" si="3"/>
        <v>1</v>
      </c>
      <c r="L46" s="17">
        <v>5</v>
      </c>
      <c r="M46" s="36">
        <v>5</v>
      </c>
      <c r="N46" s="22">
        <f t="shared" si="4"/>
        <v>0</v>
      </c>
      <c r="O46" s="17">
        <v>0</v>
      </c>
      <c r="P46" s="17"/>
      <c r="Q46" s="22">
        <f t="shared" si="5"/>
        <v>0</v>
      </c>
      <c r="R46" s="17">
        <v>0</v>
      </c>
      <c r="S46" s="17"/>
      <c r="T46" s="22">
        <f t="shared" si="6"/>
        <v>0</v>
      </c>
    </row>
    <row r="47" spans="1:20">
      <c r="A47" s="26" t="s">
        <v>182</v>
      </c>
      <c r="B47" s="32" t="s">
        <v>183</v>
      </c>
      <c r="C47" s="17">
        <v>6</v>
      </c>
      <c r="D47" s="17">
        <f t="shared" si="0"/>
        <v>5</v>
      </c>
      <c r="E47" s="22">
        <f t="shared" si="1"/>
        <v>-1</v>
      </c>
      <c r="F47" s="17">
        <v>6</v>
      </c>
      <c r="G47" s="36">
        <v>5</v>
      </c>
      <c r="H47" s="22">
        <f t="shared" si="2"/>
        <v>-1</v>
      </c>
      <c r="I47" s="17">
        <v>0</v>
      </c>
      <c r="J47" s="36"/>
      <c r="K47" s="22">
        <f t="shared" si="3"/>
        <v>0</v>
      </c>
      <c r="L47" s="17">
        <v>0</v>
      </c>
      <c r="M47" s="36"/>
      <c r="N47" s="22">
        <f t="shared" si="4"/>
        <v>0</v>
      </c>
      <c r="O47" s="17">
        <v>0</v>
      </c>
      <c r="P47" s="17"/>
      <c r="Q47" s="22">
        <f t="shared" si="5"/>
        <v>0</v>
      </c>
      <c r="R47" s="17">
        <v>0</v>
      </c>
      <c r="S47" s="17"/>
      <c r="T47" s="22">
        <f t="shared" si="6"/>
        <v>0</v>
      </c>
    </row>
    <row r="48" spans="1:20">
      <c r="A48" s="57" t="s">
        <v>15</v>
      </c>
      <c r="B48" s="57"/>
      <c r="C48" s="35">
        <v>76</v>
      </c>
      <c r="D48" s="35">
        <f t="shared" si="0"/>
        <v>85</v>
      </c>
      <c r="E48" s="35">
        <f t="shared" si="1"/>
        <v>9</v>
      </c>
      <c r="F48" s="35">
        <v>44</v>
      </c>
      <c r="G48" s="35">
        <v>46</v>
      </c>
      <c r="H48" s="35">
        <f t="shared" si="2"/>
        <v>2</v>
      </c>
      <c r="I48" s="35">
        <v>23</v>
      </c>
      <c r="J48" s="35">
        <v>24</v>
      </c>
      <c r="K48" s="35">
        <f t="shared" si="3"/>
        <v>1</v>
      </c>
      <c r="L48" s="35">
        <v>9</v>
      </c>
      <c r="M48" s="35">
        <v>15</v>
      </c>
      <c r="N48" s="35">
        <f t="shared" si="4"/>
        <v>6</v>
      </c>
      <c r="O48" s="35">
        <v>0</v>
      </c>
      <c r="P48" s="35">
        <v>0</v>
      </c>
      <c r="Q48" s="35">
        <f t="shared" si="5"/>
        <v>0</v>
      </c>
      <c r="R48" s="35">
        <v>0</v>
      </c>
      <c r="S48" s="35">
        <v>0</v>
      </c>
      <c r="T48" s="35">
        <f t="shared" si="6"/>
        <v>0</v>
      </c>
    </row>
    <row r="49" spans="1:20">
      <c r="A49" s="26">
        <v>37042</v>
      </c>
      <c r="B49" s="32" t="s">
        <v>112</v>
      </c>
      <c r="C49" s="17">
        <v>102</v>
      </c>
      <c r="D49" s="17">
        <f t="shared" si="0"/>
        <v>192</v>
      </c>
      <c r="E49" s="22">
        <f t="shared" si="1"/>
        <v>90</v>
      </c>
      <c r="F49" s="17">
        <v>6</v>
      </c>
      <c r="G49" s="17"/>
      <c r="H49" s="22">
        <f t="shared" si="2"/>
        <v>-6</v>
      </c>
      <c r="I49" s="17">
        <v>33</v>
      </c>
      <c r="J49" s="36">
        <v>40</v>
      </c>
      <c r="K49" s="22">
        <f t="shared" si="3"/>
        <v>7</v>
      </c>
      <c r="L49" s="17">
        <v>28</v>
      </c>
      <c r="M49" s="36">
        <v>67</v>
      </c>
      <c r="N49" s="22">
        <f t="shared" si="4"/>
        <v>39</v>
      </c>
      <c r="O49" s="17">
        <v>24</v>
      </c>
      <c r="P49" s="36">
        <v>35</v>
      </c>
      <c r="Q49" s="22">
        <f t="shared" si="5"/>
        <v>11</v>
      </c>
      <c r="R49" s="17">
        <v>11</v>
      </c>
      <c r="S49" s="36">
        <v>50</v>
      </c>
      <c r="T49" s="22">
        <f t="shared" si="6"/>
        <v>39</v>
      </c>
    </row>
    <row r="50" spans="1:20">
      <c r="A50" s="26">
        <v>37407</v>
      </c>
      <c r="B50" s="32" t="s">
        <v>113</v>
      </c>
      <c r="C50" s="17">
        <v>66</v>
      </c>
      <c r="D50" s="17">
        <f t="shared" si="0"/>
        <v>106</v>
      </c>
      <c r="E50" s="22">
        <f t="shared" si="1"/>
        <v>40</v>
      </c>
      <c r="F50" s="17">
        <v>3</v>
      </c>
      <c r="G50" s="17"/>
      <c r="H50" s="22">
        <f t="shared" si="2"/>
        <v>-3</v>
      </c>
      <c r="I50" s="17">
        <v>26</v>
      </c>
      <c r="J50" s="36">
        <v>27</v>
      </c>
      <c r="K50" s="22">
        <f t="shared" si="3"/>
        <v>1</v>
      </c>
      <c r="L50" s="17">
        <v>15</v>
      </c>
      <c r="M50" s="36">
        <v>28</v>
      </c>
      <c r="N50" s="22">
        <f t="shared" si="4"/>
        <v>13</v>
      </c>
      <c r="O50" s="17">
        <v>15</v>
      </c>
      <c r="P50" s="36">
        <v>30</v>
      </c>
      <c r="Q50" s="22">
        <f t="shared" si="5"/>
        <v>15</v>
      </c>
      <c r="R50" s="17">
        <v>7</v>
      </c>
      <c r="S50" s="36">
        <v>21</v>
      </c>
      <c r="T50" s="22">
        <f t="shared" si="6"/>
        <v>14</v>
      </c>
    </row>
    <row r="51" spans="1:20">
      <c r="A51" s="26">
        <v>37772</v>
      </c>
      <c r="B51" s="32" t="s">
        <v>114</v>
      </c>
      <c r="C51" s="17">
        <v>13</v>
      </c>
      <c r="D51" s="17">
        <f t="shared" si="0"/>
        <v>22</v>
      </c>
      <c r="E51" s="22">
        <f t="shared" si="1"/>
        <v>9</v>
      </c>
      <c r="F51" s="17">
        <v>4</v>
      </c>
      <c r="G51" s="17"/>
      <c r="H51" s="22">
        <f t="shared" si="2"/>
        <v>-4</v>
      </c>
      <c r="I51" s="17">
        <v>4</v>
      </c>
      <c r="J51" s="36">
        <v>8</v>
      </c>
      <c r="K51" s="22">
        <f t="shared" si="3"/>
        <v>4</v>
      </c>
      <c r="L51" s="17">
        <v>1</v>
      </c>
      <c r="M51" s="36"/>
      <c r="N51" s="22">
        <f t="shared" si="4"/>
        <v>-1</v>
      </c>
      <c r="O51" s="17">
        <v>4</v>
      </c>
      <c r="P51" s="36"/>
      <c r="Q51" s="22">
        <f t="shared" si="5"/>
        <v>-4</v>
      </c>
      <c r="R51" s="17">
        <v>0</v>
      </c>
      <c r="S51" s="36">
        <v>14</v>
      </c>
      <c r="T51" s="22">
        <f t="shared" si="6"/>
        <v>14</v>
      </c>
    </row>
    <row r="52" spans="1:20">
      <c r="A52" s="26" t="s">
        <v>115</v>
      </c>
      <c r="B52" s="32" t="s">
        <v>116</v>
      </c>
      <c r="C52" s="17">
        <v>1</v>
      </c>
      <c r="D52" s="17">
        <f t="shared" si="0"/>
        <v>0</v>
      </c>
      <c r="E52" s="22">
        <f t="shared" si="1"/>
        <v>-1</v>
      </c>
      <c r="F52" s="17">
        <v>0</v>
      </c>
      <c r="G52" s="17"/>
      <c r="H52" s="22">
        <f t="shared" si="2"/>
        <v>0</v>
      </c>
      <c r="I52" s="17">
        <v>0</v>
      </c>
      <c r="J52" s="36"/>
      <c r="K52" s="22">
        <f t="shared" si="3"/>
        <v>0</v>
      </c>
      <c r="L52" s="17">
        <v>0</v>
      </c>
      <c r="M52" s="36"/>
      <c r="N52" s="22">
        <f t="shared" si="4"/>
        <v>0</v>
      </c>
      <c r="O52" s="17">
        <v>0</v>
      </c>
      <c r="P52" s="36"/>
      <c r="Q52" s="22">
        <f t="shared" si="5"/>
        <v>0</v>
      </c>
      <c r="R52" s="17">
        <v>1</v>
      </c>
      <c r="S52" s="36"/>
      <c r="T52" s="22">
        <f t="shared" si="6"/>
        <v>-1</v>
      </c>
    </row>
    <row r="53" spans="1:20">
      <c r="A53" s="57" t="s">
        <v>16</v>
      </c>
      <c r="B53" s="57"/>
      <c r="C53" s="35">
        <v>182</v>
      </c>
      <c r="D53" s="35">
        <f t="shared" si="0"/>
        <v>320</v>
      </c>
      <c r="E53" s="35">
        <f t="shared" si="1"/>
        <v>138</v>
      </c>
      <c r="F53" s="35">
        <v>13</v>
      </c>
      <c r="G53" s="35">
        <v>0</v>
      </c>
      <c r="H53" s="35">
        <f t="shared" si="2"/>
        <v>-13</v>
      </c>
      <c r="I53" s="35">
        <v>63</v>
      </c>
      <c r="J53" s="35">
        <v>75</v>
      </c>
      <c r="K53" s="35">
        <f t="shared" si="3"/>
        <v>12</v>
      </c>
      <c r="L53" s="35">
        <v>44</v>
      </c>
      <c r="M53" s="35">
        <v>95</v>
      </c>
      <c r="N53" s="35">
        <f t="shared" si="4"/>
        <v>51</v>
      </c>
      <c r="O53" s="35">
        <v>43</v>
      </c>
      <c r="P53" s="35">
        <v>65</v>
      </c>
      <c r="Q53" s="35">
        <f t="shared" si="5"/>
        <v>22</v>
      </c>
      <c r="R53" s="35">
        <v>19</v>
      </c>
      <c r="S53" s="35">
        <v>85</v>
      </c>
      <c r="T53" s="35">
        <f t="shared" si="6"/>
        <v>66</v>
      </c>
    </row>
    <row r="54" spans="1:20">
      <c r="A54" s="26" t="s">
        <v>55</v>
      </c>
      <c r="B54" s="32" t="s">
        <v>76</v>
      </c>
      <c r="C54" s="17">
        <v>15</v>
      </c>
      <c r="D54" s="17">
        <f t="shared" si="0"/>
        <v>20</v>
      </c>
      <c r="E54" s="22">
        <f t="shared" si="1"/>
        <v>5</v>
      </c>
      <c r="F54" s="17">
        <v>11</v>
      </c>
      <c r="G54" s="36">
        <v>13</v>
      </c>
      <c r="H54" s="22">
        <f t="shared" si="2"/>
        <v>2</v>
      </c>
      <c r="I54" s="17">
        <v>1</v>
      </c>
      <c r="J54" s="17"/>
      <c r="K54" s="22">
        <f t="shared" si="3"/>
        <v>-1</v>
      </c>
      <c r="L54" s="17">
        <v>3</v>
      </c>
      <c r="M54" s="36">
        <v>7</v>
      </c>
      <c r="N54" s="22">
        <f t="shared" si="4"/>
        <v>4</v>
      </c>
      <c r="O54" s="17">
        <v>0</v>
      </c>
      <c r="P54" s="17"/>
      <c r="Q54" s="22">
        <f t="shared" si="5"/>
        <v>0</v>
      </c>
      <c r="R54" s="17">
        <v>0</v>
      </c>
      <c r="S54" s="17"/>
      <c r="T54" s="22">
        <f t="shared" si="6"/>
        <v>0</v>
      </c>
    </row>
    <row r="55" spans="1:20">
      <c r="A55" s="26" t="s">
        <v>121</v>
      </c>
      <c r="B55" s="32" t="s">
        <v>122</v>
      </c>
      <c r="C55" s="17">
        <v>6</v>
      </c>
      <c r="D55" s="17">
        <f t="shared" si="0"/>
        <v>7</v>
      </c>
      <c r="E55" s="22">
        <f t="shared" si="1"/>
        <v>1</v>
      </c>
      <c r="F55" s="17">
        <v>6</v>
      </c>
      <c r="G55" s="36">
        <v>7</v>
      </c>
      <c r="H55" s="22">
        <f t="shared" si="2"/>
        <v>1</v>
      </c>
      <c r="I55" s="17">
        <v>0</v>
      </c>
      <c r="J55" s="17"/>
      <c r="K55" s="22">
        <f t="shared" si="3"/>
        <v>0</v>
      </c>
      <c r="L55" s="17">
        <v>0</v>
      </c>
      <c r="M55" s="36"/>
      <c r="N55" s="22">
        <f t="shared" si="4"/>
        <v>0</v>
      </c>
      <c r="O55" s="17">
        <v>0</v>
      </c>
      <c r="P55" s="17"/>
      <c r="Q55" s="22">
        <f t="shared" si="5"/>
        <v>0</v>
      </c>
      <c r="R55" s="17">
        <v>0</v>
      </c>
      <c r="S55" s="17"/>
      <c r="T55" s="22">
        <f t="shared" si="6"/>
        <v>0</v>
      </c>
    </row>
    <row r="56" spans="1:20">
      <c r="A56" s="57" t="s">
        <v>17</v>
      </c>
      <c r="B56" s="57"/>
      <c r="C56" s="35">
        <v>21</v>
      </c>
      <c r="D56" s="35">
        <f t="shared" si="0"/>
        <v>27</v>
      </c>
      <c r="E56" s="35">
        <f t="shared" si="1"/>
        <v>6</v>
      </c>
      <c r="F56" s="35">
        <v>17</v>
      </c>
      <c r="G56" s="35">
        <v>20</v>
      </c>
      <c r="H56" s="35">
        <f t="shared" si="2"/>
        <v>3</v>
      </c>
      <c r="I56" s="35">
        <v>1</v>
      </c>
      <c r="J56" s="35">
        <v>0</v>
      </c>
      <c r="K56" s="35">
        <f t="shared" si="3"/>
        <v>-1</v>
      </c>
      <c r="L56" s="35">
        <v>3</v>
      </c>
      <c r="M56" s="35">
        <v>7</v>
      </c>
      <c r="N56" s="35">
        <f t="shared" si="4"/>
        <v>4</v>
      </c>
      <c r="O56" s="35">
        <v>0</v>
      </c>
      <c r="P56" s="35">
        <v>0</v>
      </c>
      <c r="Q56" s="35">
        <f t="shared" si="5"/>
        <v>0</v>
      </c>
      <c r="R56" s="35">
        <v>0</v>
      </c>
      <c r="S56" s="35">
        <v>0</v>
      </c>
      <c r="T56" s="35">
        <f t="shared" si="6"/>
        <v>0</v>
      </c>
    </row>
    <row r="57" spans="1:20">
      <c r="A57" s="26">
        <v>36965</v>
      </c>
      <c r="B57" s="32" t="s">
        <v>127</v>
      </c>
      <c r="C57" s="17">
        <v>2</v>
      </c>
      <c r="D57" s="17">
        <f t="shared" si="0"/>
        <v>5</v>
      </c>
      <c r="E57" s="22">
        <f t="shared" si="1"/>
        <v>3</v>
      </c>
      <c r="F57" s="17">
        <v>0</v>
      </c>
      <c r="G57" s="17"/>
      <c r="H57" s="22">
        <f t="shared" si="2"/>
        <v>0</v>
      </c>
      <c r="I57" s="17">
        <v>0</v>
      </c>
      <c r="J57" s="17"/>
      <c r="K57" s="22">
        <f t="shared" si="3"/>
        <v>0</v>
      </c>
      <c r="L57" s="17">
        <v>2</v>
      </c>
      <c r="M57" s="36">
        <v>5</v>
      </c>
      <c r="N57" s="22">
        <f t="shared" si="4"/>
        <v>3</v>
      </c>
      <c r="O57" s="17">
        <v>0</v>
      </c>
      <c r="P57" s="17"/>
      <c r="Q57" s="22">
        <f t="shared" si="5"/>
        <v>0</v>
      </c>
      <c r="R57" s="17">
        <v>0</v>
      </c>
      <c r="S57" s="17"/>
      <c r="T57" s="22">
        <f t="shared" si="6"/>
        <v>0</v>
      </c>
    </row>
    <row r="58" spans="1:20">
      <c r="A58" s="57" t="s">
        <v>18</v>
      </c>
      <c r="B58" s="57"/>
      <c r="C58" s="35">
        <v>2</v>
      </c>
      <c r="D58" s="35">
        <f t="shared" si="0"/>
        <v>5</v>
      </c>
      <c r="E58" s="35">
        <f t="shared" si="1"/>
        <v>3</v>
      </c>
      <c r="F58" s="35">
        <v>0</v>
      </c>
      <c r="G58" s="35">
        <v>0</v>
      </c>
      <c r="H58" s="35">
        <f t="shared" si="2"/>
        <v>0</v>
      </c>
      <c r="I58" s="35">
        <v>0</v>
      </c>
      <c r="J58" s="35">
        <v>0</v>
      </c>
      <c r="K58" s="35">
        <f t="shared" si="3"/>
        <v>0</v>
      </c>
      <c r="L58" s="35">
        <v>2</v>
      </c>
      <c r="M58" s="35">
        <v>5</v>
      </c>
      <c r="N58" s="35">
        <f t="shared" si="4"/>
        <v>3</v>
      </c>
      <c r="O58" s="35">
        <v>0</v>
      </c>
      <c r="P58" s="35">
        <v>0</v>
      </c>
      <c r="Q58" s="35">
        <f t="shared" si="5"/>
        <v>0</v>
      </c>
      <c r="R58" s="35">
        <v>0</v>
      </c>
      <c r="S58" s="35">
        <v>0</v>
      </c>
      <c r="T58" s="35">
        <f t="shared" si="6"/>
        <v>0</v>
      </c>
    </row>
    <row r="59" spans="1:20" ht="30">
      <c r="A59" s="26" t="s">
        <v>107</v>
      </c>
      <c r="B59" s="32" t="s">
        <v>174</v>
      </c>
      <c r="C59" s="17">
        <v>5</v>
      </c>
      <c r="D59" s="17">
        <f t="shared" si="0"/>
        <v>1</v>
      </c>
      <c r="E59" s="22">
        <f t="shared" si="1"/>
        <v>-4</v>
      </c>
      <c r="F59" s="17">
        <v>4</v>
      </c>
      <c r="G59" s="17"/>
      <c r="H59" s="22">
        <f t="shared" si="2"/>
        <v>-4</v>
      </c>
      <c r="I59" s="17">
        <v>1</v>
      </c>
      <c r="J59" s="17">
        <v>1</v>
      </c>
      <c r="K59" s="22">
        <f t="shared" si="3"/>
        <v>0</v>
      </c>
      <c r="L59" s="17">
        <v>0</v>
      </c>
      <c r="M59" s="17"/>
      <c r="N59" s="22">
        <f t="shared" si="4"/>
        <v>0</v>
      </c>
      <c r="O59" s="17">
        <v>0</v>
      </c>
      <c r="P59" s="17"/>
      <c r="Q59" s="22">
        <f t="shared" si="5"/>
        <v>0</v>
      </c>
      <c r="R59" s="17">
        <v>0</v>
      </c>
      <c r="S59" s="17"/>
      <c r="T59" s="22">
        <f t="shared" si="6"/>
        <v>0</v>
      </c>
    </row>
    <row r="60" spans="1:20">
      <c r="A60" s="34" t="s">
        <v>184</v>
      </c>
      <c r="B60" s="34" t="s">
        <v>56</v>
      </c>
      <c r="C60" s="17">
        <v>2</v>
      </c>
      <c r="D60" s="17">
        <f t="shared" si="0"/>
        <v>5</v>
      </c>
      <c r="E60" s="22">
        <f t="shared" si="1"/>
        <v>3</v>
      </c>
      <c r="F60" s="17">
        <v>2</v>
      </c>
      <c r="G60" s="36">
        <v>5</v>
      </c>
      <c r="H60" s="22">
        <f t="shared" si="2"/>
        <v>3</v>
      </c>
      <c r="I60" s="17">
        <v>0</v>
      </c>
      <c r="J60" s="17"/>
      <c r="K60" s="22">
        <f t="shared" si="3"/>
        <v>0</v>
      </c>
      <c r="L60" s="17">
        <v>0</v>
      </c>
      <c r="M60" s="17"/>
      <c r="N60" s="22">
        <f t="shared" si="4"/>
        <v>0</v>
      </c>
      <c r="O60" s="17">
        <v>0</v>
      </c>
      <c r="P60" s="17"/>
      <c r="Q60" s="22">
        <f t="shared" si="5"/>
        <v>0</v>
      </c>
      <c r="R60" s="17">
        <v>0</v>
      </c>
      <c r="S60" s="17"/>
      <c r="T60" s="22">
        <f t="shared" si="6"/>
        <v>0</v>
      </c>
    </row>
    <row r="61" spans="1:20">
      <c r="A61" s="26" t="s">
        <v>62</v>
      </c>
      <c r="B61" s="32" t="s">
        <v>63</v>
      </c>
      <c r="C61" s="17">
        <v>1</v>
      </c>
      <c r="D61" s="17">
        <f t="shared" si="0"/>
        <v>1</v>
      </c>
      <c r="E61" s="22">
        <f t="shared" si="1"/>
        <v>0</v>
      </c>
      <c r="F61" s="17">
        <v>1</v>
      </c>
      <c r="G61" s="36">
        <v>1</v>
      </c>
      <c r="H61" s="22">
        <f t="shared" si="2"/>
        <v>0</v>
      </c>
      <c r="I61" s="17">
        <v>0</v>
      </c>
      <c r="J61" s="17"/>
      <c r="K61" s="22">
        <f t="shared" si="3"/>
        <v>0</v>
      </c>
      <c r="L61" s="17">
        <v>0</v>
      </c>
      <c r="M61" s="17"/>
      <c r="N61" s="22">
        <f t="shared" si="4"/>
        <v>0</v>
      </c>
      <c r="O61" s="17">
        <v>0</v>
      </c>
      <c r="P61" s="17"/>
      <c r="Q61" s="22">
        <f t="shared" si="5"/>
        <v>0</v>
      </c>
      <c r="R61" s="17">
        <v>0</v>
      </c>
      <c r="S61" s="17"/>
      <c r="T61" s="22">
        <f t="shared" si="6"/>
        <v>0</v>
      </c>
    </row>
    <row r="62" spans="1:20">
      <c r="A62" s="57" t="s">
        <v>19</v>
      </c>
      <c r="B62" s="57"/>
      <c r="C62" s="35">
        <v>8</v>
      </c>
      <c r="D62" s="35">
        <f t="shared" si="0"/>
        <v>7</v>
      </c>
      <c r="E62" s="35">
        <f t="shared" si="1"/>
        <v>-1</v>
      </c>
      <c r="F62" s="35">
        <v>7</v>
      </c>
      <c r="G62" s="35">
        <v>6</v>
      </c>
      <c r="H62" s="35">
        <f t="shared" si="2"/>
        <v>-1</v>
      </c>
      <c r="I62" s="35">
        <v>1</v>
      </c>
      <c r="J62" s="35">
        <v>1</v>
      </c>
      <c r="K62" s="35">
        <f t="shared" si="3"/>
        <v>0</v>
      </c>
      <c r="L62" s="35">
        <v>0</v>
      </c>
      <c r="M62" s="35">
        <v>0</v>
      </c>
      <c r="N62" s="35">
        <f t="shared" si="4"/>
        <v>0</v>
      </c>
      <c r="O62" s="35">
        <v>0</v>
      </c>
      <c r="P62" s="35">
        <v>0</v>
      </c>
      <c r="Q62" s="35">
        <f t="shared" si="5"/>
        <v>0</v>
      </c>
      <c r="R62" s="35">
        <v>0</v>
      </c>
      <c r="S62" s="35">
        <v>0</v>
      </c>
      <c r="T62" s="35">
        <f t="shared" si="6"/>
        <v>0</v>
      </c>
    </row>
    <row r="63" spans="1:20">
      <c r="A63" s="26">
        <v>36963</v>
      </c>
      <c r="B63" s="32" t="s">
        <v>185</v>
      </c>
      <c r="C63" s="17">
        <v>5</v>
      </c>
      <c r="D63" s="17">
        <f t="shared" si="0"/>
        <v>7</v>
      </c>
      <c r="E63" s="22">
        <f t="shared" si="1"/>
        <v>2</v>
      </c>
      <c r="F63" s="17">
        <v>2</v>
      </c>
      <c r="G63" s="17"/>
      <c r="H63" s="22">
        <f t="shared" si="2"/>
        <v>-2</v>
      </c>
      <c r="I63" s="17">
        <v>0</v>
      </c>
      <c r="J63" s="36">
        <v>2</v>
      </c>
      <c r="K63" s="22">
        <f t="shared" si="3"/>
        <v>2</v>
      </c>
      <c r="L63" s="17">
        <v>3</v>
      </c>
      <c r="M63" s="36">
        <v>5</v>
      </c>
      <c r="N63" s="22">
        <f t="shared" si="4"/>
        <v>2</v>
      </c>
      <c r="O63" s="17">
        <v>0</v>
      </c>
      <c r="P63" s="17"/>
      <c r="Q63" s="22">
        <f t="shared" si="5"/>
        <v>0</v>
      </c>
      <c r="R63" s="17">
        <v>0</v>
      </c>
      <c r="S63" s="17"/>
      <c r="T63" s="22">
        <f t="shared" si="6"/>
        <v>0</v>
      </c>
    </row>
    <row r="64" spans="1:20">
      <c r="A64" s="26">
        <v>37328</v>
      </c>
      <c r="B64" s="32" t="s">
        <v>186</v>
      </c>
      <c r="C64" s="17">
        <v>8</v>
      </c>
      <c r="D64" s="17">
        <f t="shared" si="0"/>
        <v>15</v>
      </c>
      <c r="E64" s="22">
        <f t="shared" si="1"/>
        <v>7</v>
      </c>
      <c r="F64" s="17">
        <v>0</v>
      </c>
      <c r="G64" s="17"/>
      <c r="H64" s="22">
        <f t="shared" si="2"/>
        <v>0</v>
      </c>
      <c r="I64" s="17">
        <v>4</v>
      </c>
      <c r="J64" s="36">
        <v>5</v>
      </c>
      <c r="K64" s="22">
        <f t="shared" si="3"/>
        <v>1</v>
      </c>
      <c r="L64" s="17">
        <v>4</v>
      </c>
      <c r="M64" s="36">
        <v>10</v>
      </c>
      <c r="N64" s="22">
        <f t="shared" si="4"/>
        <v>6</v>
      </c>
      <c r="O64" s="17">
        <v>0</v>
      </c>
      <c r="P64" s="17"/>
      <c r="Q64" s="22">
        <f t="shared" si="5"/>
        <v>0</v>
      </c>
      <c r="R64" s="17">
        <v>0</v>
      </c>
      <c r="S64" s="17"/>
      <c r="T64" s="22">
        <f t="shared" si="6"/>
        <v>0</v>
      </c>
    </row>
    <row r="65" spans="1:20" ht="30">
      <c r="A65" s="26" t="s">
        <v>57</v>
      </c>
      <c r="B65" s="32" t="s">
        <v>58</v>
      </c>
      <c r="C65" s="17">
        <v>16</v>
      </c>
      <c r="D65" s="17">
        <f t="shared" si="0"/>
        <v>25</v>
      </c>
      <c r="E65" s="22">
        <f t="shared" si="1"/>
        <v>9</v>
      </c>
      <c r="F65" s="17">
        <v>7</v>
      </c>
      <c r="G65" s="36">
        <v>8</v>
      </c>
      <c r="H65" s="22">
        <f t="shared" si="2"/>
        <v>1</v>
      </c>
      <c r="I65" s="17">
        <v>1</v>
      </c>
      <c r="J65" s="36">
        <v>4</v>
      </c>
      <c r="K65" s="22">
        <f t="shared" si="3"/>
        <v>3</v>
      </c>
      <c r="L65" s="17">
        <v>3</v>
      </c>
      <c r="M65" s="36">
        <v>8</v>
      </c>
      <c r="N65" s="22">
        <f t="shared" si="4"/>
        <v>5</v>
      </c>
      <c r="O65" s="17">
        <v>5</v>
      </c>
      <c r="P65" s="36">
        <v>5</v>
      </c>
      <c r="Q65" s="22">
        <f t="shared" si="5"/>
        <v>0</v>
      </c>
      <c r="R65" s="17">
        <v>0</v>
      </c>
      <c r="S65" s="17"/>
      <c r="T65" s="22">
        <f t="shared" si="6"/>
        <v>0</v>
      </c>
    </row>
    <row r="66" spans="1:20">
      <c r="A66" s="57" t="s">
        <v>20</v>
      </c>
      <c r="B66" s="57"/>
      <c r="C66" s="35">
        <v>29</v>
      </c>
      <c r="D66" s="35">
        <f t="shared" si="0"/>
        <v>47</v>
      </c>
      <c r="E66" s="35">
        <f t="shared" si="1"/>
        <v>18</v>
      </c>
      <c r="F66" s="35">
        <v>9</v>
      </c>
      <c r="G66" s="35">
        <v>8</v>
      </c>
      <c r="H66" s="35">
        <f t="shared" si="2"/>
        <v>-1</v>
      </c>
      <c r="I66" s="35">
        <v>5</v>
      </c>
      <c r="J66" s="35">
        <v>11</v>
      </c>
      <c r="K66" s="35">
        <f t="shared" si="3"/>
        <v>6</v>
      </c>
      <c r="L66" s="35">
        <v>10</v>
      </c>
      <c r="M66" s="35">
        <v>23</v>
      </c>
      <c r="N66" s="35">
        <f t="shared" si="4"/>
        <v>13</v>
      </c>
      <c r="O66" s="35">
        <v>5</v>
      </c>
      <c r="P66" s="35">
        <v>5</v>
      </c>
      <c r="Q66" s="35">
        <f t="shared" si="5"/>
        <v>0</v>
      </c>
      <c r="R66" s="35">
        <v>0</v>
      </c>
      <c r="S66" s="35">
        <v>0</v>
      </c>
      <c r="T66" s="35">
        <f t="shared" si="6"/>
        <v>0</v>
      </c>
    </row>
    <row r="67" spans="1:20">
      <c r="A67" s="26" t="s">
        <v>163</v>
      </c>
      <c r="B67" s="32" t="s">
        <v>164</v>
      </c>
      <c r="C67" s="17">
        <v>44</v>
      </c>
      <c r="D67" s="17">
        <f t="shared" si="0"/>
        <v>14</v>
      </c>
      <c r="E67" s="22">
        <f t="shared" si="1"/>
        <v>-30</v>
      </c>
      <c r="F67" s="17">
        <v>7</v>
      </c>
      <c r="G67" s="17"/>
      <c r="H67" s="22">
        <f t="shared" si="2"/>
        <v>-7</v>
      </c>
      <c r="I67" s="17">
        <v>10</v>
      </c>
      <c r="J67" s="17">
        <v>1</v>
      </c>
      <c r="K67" s="22">
        <f t="shared" si="3"/>
        <v>-9</v>
      </c>
      <c r="L67" s="17">
        <v>27</v>
      </c>
      <c r="M67" s="36">
        <v>13</v>
      </c>
      <c r="N67" s="22">
        <f t="shared" si="4"/>
        <v>-14</v>
      </c>
      <c r="O67" s="17">
        <v>0</v>
      </c>
      <c r="P67" s="17"/>
      <c r="Q67" s="22">
        <f t="shared" si="5"/>
        <v>0</v>
      </c>
      <c r="R67" s="17">
        <v>0</v>
      </c>
      <c r="S67" s="17"/>
      <c r="T67" s="22">
        <f t="shared" si="6"/>
        <v>0</v>
      </c>
    </row>
    <row r="68" spans="1:20">
      <c r="A68" s="26" t="s">
        <v>142</v>
      </c>
      <c r="B68" s="32" t="s">
        <v>41</v>
      </c>
      <c r="C68" s="17">
        <v>14</v>
      </c>
      <c r="D68" s="17">
        <f t="shared" si="0"/>
        <v>0</v>
      </c>
      <c r="E68" s="22">
        <f t="shared" si="1"/>
        <v>-14</v>
      </c>
      <c r="F68" s="17">
        <v>4</v>
      </c>
      <c r="G68" s="17"/>
      <c r="H68" s="22">
        <f t="shared" si="2"/>
        <v>-4</v>
      </c>
      <c r="I68" s="17">
        <v>2</v>
      </c>
      <c r="J68" s="17"/>
      <c r="K68" s="22">
        <f t="shared" si="3"/>
        <v>-2</v>
      </c>
      <c r="L68" s="17">
        <v>8</v>
      </c>
      <c r="M68" s="17"/>
      <c r="N68" s="22">
        <f t="shared" si="4"/>
        <v>-8</v>
      </c>
      <c r="O68" s="17">
        <v>0</v>
      </c>
      <c r="P68" s="17"/>
      <c r="Q68" s="22">
        <f t="shared" si="5"/>
        <v>0</v>
      </c>
      <c r="R68" s="17">
        <v>0</v>
      </c>
      <c r="S68" s="17"/>
      <c r="T68" s="22">
        <f t="shared" si="6"/>
        <v>0</v>
      </c>
    </row>
    <row r="69" spans="1:20">
      <c r="A69" s="26" t="s">
        <v>147</v>
      </c>
      <c r="B69" s="32" t="s">
        <v>148</v>
      </c>
      <c r="C69" s="17">
        <v>3</v>
      </c>
      <c r="D69" s="17">
        <f t="shared" ref="D69:D75" si="7">G69+J69+M69+P69+S69</f>
        <v>5</v>
      </c>
      <c r="E69" s="22">
        <f t="shared" ref="E69:E75" si="8">D69-C69</f>
        <v>2</v>
      </c>
      <c r="F69" s="17">
        <v>0</v>
      </c>
      <c r="G69" s="17"/>
      <c r="H69" s="22">
        <f t="shared" ref="H69:H75" si="9">G69-F69</f>
        <v>0</v>
      </c>
      <c r="I69" s="17">
        <v>0</v>
      </c>
      <c r="J69" s="17"/>
      <c r="K69" s="22">
        <f t="shared" ref="K69:K75" si="10">J69-I69</f>
        <v>0</v>
      </c>
      <c r="L69" s="17">
        <v>3</v>
      </c>
      <c r="M69" s="17">
        <v>5</v>
      </c>
      <c r="N69" s="22">
        <f t="shared" ref="N69:N75" si="11">M69-L69</f>
        <v>2</v>
      </c>
      <c r="O69" s="17">
        <v>0</v>
      </c>
      <c r="P69" s="17"/>
      <c r="Q69" s="22">
        <f t="shared" ref="Q69:Q75" si="12">P69-O69</f>
        <v>0</v>
      </c>
      <c r="R69" s="17">
        <v>0</v>
      </c>
      <c r="S69" s="17"/>
      <c r="T69" s="22">
        <f t="shared" ref="T69:T75" si="13">S69-R69</f>
        <v>0</v>
      </c>
    </row>
    <row r="70" spans="1:20">
      <c r="A70" s="26" t="s">
        <v>40</v>
      </c>
      <c r="B70" s="32" t="s">
        <v>41</v>
      </c>
      <c r="C70" s="17">
        <v>1</v>
      </c>
      <c r="D70" s="17">
        <f t="shared" si="7"/>
        <v>0</v>
      </c>
      <c r="E70" s="22">
        <f t="shared" si="8"/>
        <v>-1</v>
      </c>
      <c r="F70" s="17">
        <v>1</v>
      </c>
      <c r="G70" s="17"/>
      <c r="H70" s="22">
        <f t="shared" si="9"/>
        <v>-1</v>
      </c>
      <c r="I70" s="17">
        <v>0</v>
      </c>
      <c r="J70" s="17"/>
      <c r="K70" s="22">
        <f t="shared" si="10"/>
        <v>0</v>
      </c>
      <c r="L70" s="17">
        <v>0</v>
      </c>
      <c r="M70" s="17"/>
      <c r="N70" s="22">
        <f t="shared" si="11"/>
        <v>0</v>
      </c>
      <c r="O70" s="17">
        <v>0</v>
      </c>
      <c r="P70" s="17"/>
      <c r="Q70" s="22">
        <f t="shared" si="12"/>
        <v>0</v>
      </c>
      <c r="R70" s="17">
        <v>0</v>
      </c>
      <c r="S70" s="17"/>
      <c r="T70" s="22">
        <f t="shared" si="13"/>
        <v>0</v>
      </c>
    </row>
    <row r="71" spans="1:20">
      <c r="A71" s="26" t="s">
        <v>151</v>
      </c>
      <c r="B71" s="32" t="s">
        <v>152</v>
      </c>
      <c r="C71" s="17">
        <v>2</v>
      </c>
      <c r="D71" s="17">
        <f t="shared" si="7"/>
        <v>0</v>
      </c>
      <c r="E71" s="22">
        <f t="shared" si="8"/>
        <v>-2</v>
      </c>
      <c r="F71" s="17">
        <v>1</v>
      </c>
      <c r="G71" s="17"/>
      <c r="H71" s="22">
        <f t="shared" si="9"/>
        <v>-1</v>
      </c>
      <c r="I71" s="17">
        <v>1</v>
      </c>
      <c r="J71" s="17"/>
      <c r="K71" s="22">
        <f t="shared" si="10"/>
        <v>-1</v>
      </c>
      <c r="L71" s="17">
        <v>0</v>
      </c>
      <c r="M71" s="17"/>
      <c r="N71" s="22">
        <f t="shared" si="11"/>
        <v>0</v>
      </c>
      <c r="O71" s="17">
        <v>0</v>
      </c>
      <c r="P71" s="17"/>
      <c r="Q71" s="22">
        <f t="shared" si="12"/>
        <v>0</v>
      </c>
      <c r="R71" s="17">
        <v>0</v>
      </c>
      <c r="S71" s="17"/>
      <c r="T71" s="22">
        <f t="shared" si="13"/>
        <v>0</v>
      </c>
    </row>
    <row r="72" spans="1:20">
      <c r="A72" s="57" t="s">
        <v>21</v>
      </c>
      <c r="B72" s="57"/>
      <c r="C72" s="35">
        <v>64</v>
      </c>
      <c r="D72" s="35">
        <f t="shared" si="7"/>
        <v>19</v>
      </c>
      <c r="E72" s="35">
        <f t="shared" si="8"/>
        <v>-45</v>
      </c>
      <c r="F72" s="35">
        <v>13</v>
      </c>
      <c r="G72" s="35">
        <v>0</v>
      </c>
      <c r="H72" s="35">
        <f t="shared" si="9"/>
        <v>-13</v>
      </c>
      <c r="I72" s="35">
        <v>13</v>
      </c>
      <c r="J72" s="35">
        <v>1</v>
      </c>
      <c r="K72" s="35">
        <f t="shared" si="10"/>
        <v>-12</v>
      </c>
      <c r="L72" s="35">
        <v>38</v>
      </c>
      <c r="M72" s="35">
        <v>18</v>
      </c>
      <c r="N72" s="35">
        <f t="shared" si="11"/>
        <v>-20</v>
      </c>
      <c r="O72" s="35">
        <v>0</v>
      </c>
      <c r="P72" s="35">
        <v>0</v>
      </c>
      <c r="Q72" s="35">
        <f t="shared" si="12"/>
        <v>0</v>
      </c>
      <c r="R72" s="35">
        <v>0</v>
      </c>
      <c r="S72" s="35">
        <v>0</v>
      </c>
      <c r="T72" s="35">
        <f t="shared" si="13"/>
        <v>0</v>
      </c>
    </row>
    <row r="73" spans="1:20">
      <c r="A73" s="26" t="s">
        <v>187</v>
      </c>
      <c r="B73" s="32" t="s">
        <v>166</v>
      </c>
      <c r="C73" s="17">
        <v>22</v>
      </c>
      <c r="D73" s="17">
        <f t="shared" si="7"/>
        <v>5</v>
      </c>
      <c r="E73" s="22">
        <f t="shared" si="8"/>
        <v>-17</v>
      </c>
      <c r="F73" s="17">
        <v>9</v>
      </c>
      <c r="G73" s="17"/>
      <c r="H73" s="22">
        <f t="shared" si="9"/>
        <v>-9</v>
      </c>
      <c r="I73" s="17">
        <v>4</v>
      </c>
      <c r="J73" s="17"/>
      <c r="K73" s="22">
        <f t="shared" si="10"/>
        <v>-4</v>
      </c>
      <c r="L73" s="17">
        <v>9</v>
      </c>
      <c r="M73" s="36">
        <v>5</v>
      </c>
      <c r="N73" s="22">
        <f t="shared" si="11"/>
        <v>-4</v>
      </c>
      <c r="O73" s="17">
        <v>0</v>
      </c>
      <c r="P73" s="17"/>
      <c r="Q73" s="22">
        <f t="shared" si="12"/>
        <v>0</v>
      </c>
      <c r="R73" s="17">
        <v>0</v>
      </c>
      <c r="S73" s="17"/>
      <c r="T73" s="22">
        <f t="shared" si="13"/>
        <v>0</v>
      </c>
    </row>
    <row r="74" spans="1:20">
      <c r="A74" s="57" t="s">
        <v>22</v>
      </c>
      <c r="B74" s="57"/>
      <c r="C74" s="35">
        <v>22</v>
      </c>
      <c r="D74" s="35">
        <f t="shared" si="7"/>
        <v>5</v>
      </c>
      <c r="E74" s="35">
        <f t="shared" si="8"/>
        <v>-17</v>
      </c>
      <c r="F74" s="35">
        <v>9</v>
      </c>
      <c r="G74" s="35">
        <v>0</v>
      </c>
      <c r="H74" s="35">
        <f t="shared" si="9"/>
        <v>-9</v>
      </c>
      <c r="I74" s="35">
        <v>4</v>
      </c>
      <c r="J74" s="35">
        <v>0</v>
      </c>
      <c r="K74" s="35">
        <f t="shared" si="10"/>
        <v>-4</v>
      </c>
      <c r="L74" s="35">
        <v>9</v>
      </c>
      <c r="M74" s="35">
        <v>5</v>
      </c>
      <c r="N74" s="35">
        <f t="shared" si="11"/>
        <v>-4</v>
      </c>
      <c r="O74" s="35">
        <v>0</v>
      </c>
      <c r="P74" s="35">
        <v>0</v>
      </c>
      <c r="Q74" s="35">
        <f t="shared" si="12"/>
        <v>0</v>
      </c>
      <c r="R74" s="35">
        <v>0</v>
      </c>
      <c r="S74" s="35">
        <v>0</v>
      </c>
      <c r="T74" s="35">
        <f t="shared" si="13"/>
        <v>0</v>
      </c>
    </row>
    <row r="75" spans="1:20">
      <c r="A75" s="57" t="s">
        <v>23</v>
      </c>
      <c r="B75" s="57"/>
      <c r="C75" s="35">
        <v>532</v>
      </c>
      <c r="D75" s="35">
        <f t="shared" si="7"/>
        <v>697</v>
      </c>
      <c r="E75" s="35">
        <f t="shared" si="8"/>
        <v>165</v>
      </c>
      <c r="F75" s="35">
        <v>154</v>
      </c>
      <c r="G75" s="35">
        <v>130</v>
      </c>
      <c r="H75" s="35">
        <f t="shared" si="9"/>
        <v>-24</v>
      </c>
      <c r="I75" s="35">
        <v>130</v>
      </c>
      <c r="J75" s="35">
        <v>135</v>
      </c>
      <c r="K75" s="35">
        <f t="shared" si="10"/>
        <v>5</v>
      </c>
      <c r="L75" s="35">
        <v>156</v>
      </c>
      <c r="M75" s="35">
        <v>237</v>
      </c>
      <c r="N75" s="35">
        <f t="shared" si="11"/>
        <v>81</v>
      </c>
      <c r="O75" s="35">
        <v>54</v>
      </c>
      <c r="P75" s="35">
        <f>SUM(P74+P72+P66+P62+P58+P56+P53+P48+P37+P33+P31+P25+P22+P19+P16+P11+P8+P6)</f>
        <v>75</v>
      </c>
      <c r="Q75" s="35">
        <f t="shared" si="12"/>
        <v>21</v>
      </c>
      <c r="R75" s="35">
        <v>38</v>
      </c>
      <c r="S75" s="35">
        <v>120</v>
      </c>
      <c r="T75" s="35">
        <f t="shared" si="13"/>
        <v>82</v>
      </c>
    </row>
  </sheetData>
  <mergeCells count="26">
    <mergeCell ref="A66:B66"/>
    <mergeCell ref="A72:B72"/>
    <mergeCell ref="A74:B74"/>
    <mergeCell ref="A75:B75"/>
    <mergeCell ref="A48:B48"/>
    <mergeCell ref="A53:B53"/>
    <mergeCell ref="A56:B56"/>
    <mergeCell ref="A58:B58"/>
    <mergeCell ref="A62:B62"/>
    <mergeCell ref="A22:B22"/>
    <mergeCell ref="A25:B25"/>
    <mergeCell ref="A31:B31"/>
    <mergeCell ref="A33:B33"/>
    <mergeCell ref="A37:B37"/>
    <mergeCell ref="A6:B6"/>
    <mergeCell ref="A8:B8"/>
    <mergeCell ref="A11:B11"/>
    <mergeCell ref="A16:B16"/>
    <mergeCell ref="A19:B19"/>
    <mergeCell ref="A2:A3"/>
    <mergeCell ref="B2:B3"/>
    <mergeCell ref="A1:T1"/>
    <mergeCell ref="C2:E2"/>
    <mergeCell ref="F2:H2"/>
    <mergeCell ref="I2:K2"/>
    <mergeCell ref="L2:N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B13" sqref="B13"/>
    </sheetView>
  </sheetViews>
  <sheetFormatPr defaultRowHeight="15"/>
  <cols>
    <col min="1" max="1" width="9.28515625" style="38" customWidth="1"/>
    <col min="2" max="2" width="58.7109375" customWidth="1"/>
    <col min="3" max="3" width="5.42578125" customWidth="1"/>
    <col min="4" max="5" width="5.42578125" style="24" customWidth="1"/>
    <col min="6" max="6" width="5.42578125" customWidth="1"/>
    <col min="7" max="8" width="5.42578125" style="24" customWidth="1"/>
    <col min="9" max="9" width="5.42578125" customWidth="1"/>
    <col min="10" max="11" width="5.42578125" style="24" customWidth="1"/>
  </cols>
  <sheetData>
    <row r="1" spans="1:11">
      <c r="A1" s="44" t="s">
        <v>168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" customHeight="1">
      <c r="A2" s="56" t="s">
        <v>24</v>
      </c>
      <c r="B2" s="43" t="s">
        <v>25</v>
      </c>
      <c r="C2" s="45" t="s">
        <v>26</v>
      </c>
      <c r="D2" s="45"/>
      <c r="E2" s="45"/>
      <c r="F2" s="45" t="s">
        <v>0</v>
      </c>
      <c r="G2" s="45"/>
      <c r="H2" s="45"/>
      <c r="I2" s="45" t="s">
        <v>1</v>
      </c>
      <c r="J2" s="45"/>
      <c r="K2" s="45"/>
    </row>
    <row r="3" spans="1:11" ht="188.25" customHeight="1">
      <c r="A3" s="56"/>
      <c r="B3" s="43"/>
      <c r="C3" s="2" t="s">
        <v>27</v>
      </c>
      <c r="D3" s="3" t="s">
        <v>188</v>
      </c>
      <c r="E3" s="4" t="s">
        <v>29</v>
      </c>
      <c r="F3" s="2" t="s">
        <v>27</v>
      </c>
      <c r="G3" s="3" t="s">
        <v>30</v>
      </c>
      <c r="H3" s="4" t="s">
        <v>29</v>
      </c>
      <c r="I3" s="2" t="s">
        <v>27</v>
      </c>
      <c r="J3" s="3" t="s">
        <v>31</v>
      </c>
      <c r="K3" s="4" t="s">
        <v>29</v>
      </c>
    </row>
    <row r="4" spans="1:11">
      <c r="A4" s="37">
        <v>36930</v>
      </c>
      <c r="B4" s="8" t="s">
        <v>189</v>
      </c>
      <c r="C4" s="8">
        <v>81</v>
      </c>
      <c r="D4" s="8">
        <f>G4+J4</f>
        <v>80</v>
      </c>
      <c r="E4" s="39">
        <f>D4-C4</f>
        <v>-1</v>
      </c>
      <c r="F4" s="8">
        <v>49</v>
      </c>
      <c r="G4" s="8">
        <v>40</v>
      </c>
      <c r="H4" s="39">
        <f>G4-F4</f>
        <v>-9</v>
      </c>
      <c r="I4" s="8">
        <v>32</v>
      </c>
      <c r="J4" s="8">
        <v>40</v>
      </c>
      <c r="K4" s="39">
        <f>J4-I4</f>
        <v>8</v>
      </c>
    </row>
    <row r="5" spans="1:11">
      <c r="A5" s="37">
        <v>38025</v>
      </c>
      <c r="B5" s="8" t="s">
        <v>190</v>
      </c>
      <c r="C5" s="8">
        <v>48</v>
      </c>
      <c r="D5" s="8">
        <f t="shared" ref="D5:D11" si="0">G5+J5</f>
        <v>50</v>
      </c>
      <c r="E5" s="39">
        <f t="shared" ref="E5:E11" si="1">D5-C5</f>
        <v>2</v>
      </c>
      <c r="F5" s="8">
        <v>26</v>
      </c>
      <c r="G5" s="8">
        <v>25</v>
      </c>
      <c r="H5" s="39">
        <f t="shared" ref="H5:H11" si="2">G5-F5</f>
        <v>-1</v>
      </c>
      <c r="I5" s="8">
        <v>22</v>
      </c>
      <c r="J5" s="8">
        <v>25</v>
      </c>
      <c r="K5" s="39">
        <f t="shared" ref="K5:K11" si="3">J5-I5</f>
        <v>3</v>
      </c>
    </row>
    <row r="6" spans="1:11">
      <c r="A6" s="37">
        <v>36931</v>
      </c>
      <c r="B6" s="8" t="s">
        <v>191</v>
      </c>
      <c r="C6" s="8">
        <v>33</v>
      </c>
      <c r="D6" s="8">
        <f t="shared" si="0"/>
        <v>50</v>
      </c>
      <c r="E6" s="39">
        <f t="shared" si="1"/>
        <v>17</v>
      </c>
      <c r="F6" s="8">
        <v>17</v>
      </c>
      <c r="G6" s="8">
        <v>25</v>
      </c>
      <c r="H6" s="39">
        <f t="shared" si="2"/>
        <v>8</v>
      </c>
      <c r="I6" s="8">
        <v>16</v>
      </c>
      <c r="J6" s="8">
        <v>25</v>
      </c>
      <c r="K6" s="39">
        <f t="shared" si="3"/>
        <v>9</v>
      </c>
    </row>
    <row r="7" spans="1:11">
      <c r="A7" s="37">
        <v>37661</v>
      </c>
      <c r="B7" s="8" t="s">
        <v>192</v>
      </c>
      <c r="C7" s="8">
        <v>41</v>
      </c>
      <c r="D7" s="8">
        <f t="shared" si="0"/>
        <v>50</v>
      </c>
      <c r="E7" s="39">
        <f t="shared" si="1"/>
        <v>9</v>
      </c>
      <c r="F7" s="8">
        <v>28</v>
      </c>
      <c r="G7" s="8">
        <v>25</v>
      </c>
      <c r="H7" s="39">
        <f t="shared" si="2"/>
        <v>-3</v>
      </c>
      <c r="I7" s="8">
        <v>13</v>
      </c>
      <c r="J7" s="8">
        <v>25</v>
      </c>
      <c r="K7" s="39">
        <f t="shared" si="3"/>
        <v>12</v>
      </c>
    </row>
    <row r="8" spans="1:11">
      <c r="A8" s="37">
        <v>37662</v>
      </c>
      <c r="B8" s="8" t="s">
        <v>193</v>
      </c>
      <c r="C8" s="8">
        <v>3</v>
      </c>
      <c r="D8" s="8">
        <f t="shared" si="0"/>
        <v>0</v>
      </c>
      <c r="E8" s="39">
        <f t="shared" si="1"/>
        <v>-3</v>
      </c>
      <c r="F8" s="8">
        <v>0</v>
      </c>
      <c r="G8" s="8"/>
      <c r="H8" s="39">
        <f t="shared" si="2"/>
        <v>0</v>
      </c>
      <c r="I8" s="8">
        <v>3</v>
      </c>
      <c r="J8" s="8">
        <v>0</v>
      </c>
      <c r="K8" s="39">
        <f t="shared" si="3"/>
        <v>-3</v>
      </c>
    </row>
    <row r="9" spans="1:11">
      <c r="A9" s="37">
        <v>39855</v>
      </c>
      <c r="B9" s="8" t="s">
        <v>194</v>
      </c>
      <c r="C9" s="8">
        <v>1</v>
      </c>
      <c r="D9" s="8">
        <f t="shared" si="0"/>
        <v>0</v>
      </c>
      <c r="E9" s="39">
        <f t="shared" si="1"/>
        <v>-1</v>
      </c>
      <c r="F9" s="8">
        <v>1</v>
      </c>
      <c r="G9" s="8"/>
      <c r="H9" s="39">
        <f t="shared" si="2"/>
        <v>-1</v>
      </c>
      <c r="I9" s="8">
        <v>0</v>
      </c>
      <c r="J9" s="8">
        <v>0</v>
      </c>
      <c r="K9" s="39">
        <f t="shared" si="3"/>
        <v>0</v>
      </c>
    </row>
    <row r="10" spans="1:11">
      <c r="A10" s="37">
        <v>38770</v>
      </c>
      <c r="B10" s="8" t="s">
        <v>195</v>
      </c>
      <c r="C10" s="8">
        <v>42</v>
      </c>
      <c r="D10" s="8">
        <f t="shared" si="0"/>
        <v>50</v>
      </c>
      <c r="E10" s="39">
        <f t="shared" si="1"/>
        <v>8</v>
      </c>
      <c r="F10" s="8">
        <v>23</v>
      </c>
      <c r="G10" s="8">
        <v>25</v>
      </c>
      <c r="H10" s="39">
        <f t="shared" si="2"/>
        <v>2</v>
      </c>
      <c r="I10" s="8">
        <v>19</v>
      </c>
      <c r="J10" s="8">
        <v>25</v>
      </c>
      <c r="K10" s="39">
        <f t="shared" si="3"/>
        <v>6</v>
      </c>
    </row>
    <row r="11" spans="1:11">
      <c r="A11" s="59" t="s">
        <v>23</v>
      </c>
      <c r="B11" s="60"/>
      <c r="C11" s="40">
        <v>249</v>
      </c>
      <c r="D11" s="40">
        <f t="shared" si="0"/>
        <v>280</v>
      </c>
      <c r="E11" s="40">
        <f t="shared" si="1"/>
        <v>31</v>
      </c>
      <c r="F11" s="40">
        <v>144</v>
      </c>
      <c r="G11" s="40">
        <f>SUM(G4:G10)</f>
        <v>140</v>
      </c>
      <c r="H11" s="40">
        <f t="shared" si="2"/>
        <v>-4</v>
      </c>
      <c r="I11" s="40">
        <v>105</v>
      </c>
      <c r="J11" s="40">
        <f>SUM(J4:J10)</f>
        <v>140</v>
      </c>
      <c r="K11" s="40">
        <f t="shared" si="3"/>
        <v>35</v>
      </c>
    </row>
  </sheetData>
  <mergeCells count="7">
    <mergeCell ref="A11:B11"/>
    <mergeCell ref="F2:H2"/>
    <mergeCell ref="I2:K2"/>
    <mergeCell ref="A1:K1"/>
    <mergeCell ref="C2:E2"/>
    <mergeCell ref="A2:A3"/>
    <mergeCell ref="B2:B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рф оо</vt:lpstr>
      <vt:lpstr>рф зо</vt:lpstr>
      <vt:lpstr>рся</vt:lpstr>
      <vt:lpstr>спо</vt:lpstr>
      <vt:lpstr>Лист1</vt:lpstr>
    </vt:vector>
  </TitlesOfParts>
  <Company>ЯГУ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</dc:creator>
  <cp:lastModifiedBy>СОК</cp:lastModifiedBy>
  <cp:lastPrinted>2016-09-22T03:20:45Z</cp:lastPrinted>
  <dcterms:created xsi:type="dcterms:W3CDTF">2016-09-19T00:25:27Z</dcterms:created>
  <dcterms:modified xsi:type="dcterms:W3CDTF">2016-09-23T07:10:52Z</dcterms:modified>
</cp:coreProperties>
</file>