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 activeTab="3"/>
  </bookViews>
  <sheets>
    <sheet name="рф" sheetId="1" r:id="rId1"/>
    <sheet name="зо" sheetId="2" r:id="rId2"/>
    <sheet name="рся" sheetId="3" r:id="rId3"/>
    <sheet name="спо" sheetId="4" r:id="rId4"/>
  </sheets>
  <calcPr calcId="124519"/>
</workbook>
</file>

<file path=xl/calcChain.xml><?xml version="1.0" encoding="utf-8"?>
<calcChain xmlns="http://schemas.openxmlformats.org/spreadsheetml/2006/main">
  <c r="J154" i="1"/>
  <c r="J12"/>
  <c r="D154"/>
  <c r="C154"/>
  <c r="C151"/>
  <c r="C152"/>
  <c r="C150"/>
  <c r="C141"/>
  <c r="C142"/>
  <c r="C143"/>
  <c r="C144"/>
  <c r="C145"/>
  <c r="C146"/>
  <c r="C147"/>
  <c r="C148"/>
  <c r="C140"/>
  <c r="C129"/>
  <c r="C130"/>
  <c r="C131"/>
  <c r="C132"/>
  <c r="C133"/>
  <c r="C134"/>
  <c r="C135"/>
  <c r="C136"/>
  <c r="C137"/>
  <c r="C138"/>
  <c r="C128"/>
  <c r="C121"/>
  <c r="C122"/>
  <c r="C123"/>
  <c r="C124"/>
  <c r="C125"/>
  <c r="C126"/>
  <c r="C120"/>
  <c r="C117"/>
  <c r="C118"/>
  <c r="C116"/>
  <c r="C108"/>
  <c r="C109"/>
  <c r="C110"/>
  <c r="C111"/>
  <c r="C112"/>
  <c r="C113"/>
  <c r="C114"/>
  <c r="C107"/>
  <c r="C100"/>
  <c r="C101"/>
  <c r="C102"/>
  <c r="C103"/>
  <c r="C104"/>
  <c r="C105"/>
  <c r="C99"/>
  <c r="C86"/>
  <c r="C87"/>
  <c r="C88"/>
  <c r="C89"/>
  <c r="C90"/>
  <c r="C91"/>
  <c r="C92"/>
  <c r="C93"/>
  <c r="C94"/>
  <c r="C95"/>
  <c r="C96"/>
  <c r="C97"/>
  <c r="C85"/>
  <c r="C77"/>
  <c r="C78"/>
  <c r="C79"/>
  <c r="C80"/>
  <c r="C81"/>
  <c r="C82"/>
  <c r="C83"/>
  <c r="C76"/>
  <c r="C72"/>
  <c r="C73"/>
  <c r="C74"/>
  <c r="C71"/>
  <c r="C66"/>
  <c r="C67"/>
  <c r="C68"/>
  <c r="C69"/>
  <c r="C65"/>
  <c r="C59"/>
  <c r="C60"/>
  <c r="C61"/>
  <c r="C62"/>
  <c r="C63"/>
  <c r="C58"/>
  <c r="C46"/>
  <c r="C47"/>
  <c r="C48"/>
  <c r="C49"/>
  <c r="C50"/>
  <c r="C51"/>
  <c r="C52"/>
  <c r="C53"/>
  <c r="C54"/>
  <c r="C55"/>
  <c r="C56"/>
  <c r="C45"/>
  <c r="C36"/>
  <c r="C37"/>
  <c r="C38"/>
  <c r="C39"/>
  <c r="C40"/>
  <c r="C41"/>
  <c r="C42"/>
  <c r="C43"/>
  <c r="C35"/>
  <c r="C22"/>
  <c r="C23"/>
  <c r="C24"/>
  <c r="C25"/>
  <c r="C26"/>
  <c r="C27"/>
  <c r="C28"/>
  <c r="C29"/>
  <c r="C30"/>
  <c r="C31"/>
  <c r="C32"/>
  <c r="C33"/>
  <c r="C21"/>
  <c r="C18"/>
  <c r="C19"/>
  <c r="C17"/>
  <c r="C14"/>
  <c r="C15"/>
  <c r="C13"/>
  <c r="C5"/>
  <c r="C6"/>
  <c r="C7"/>
  <c r="C8"/>
  <c r="C9"/>
  <c r="C10"/>
  <c r="C11"/>
  <c r="C4"/>
  <c r="T154"/>
  <c r="P154"/>
  <c r="M154"/>
  <c r="G154"/>
  <c r="D149"/>
  <c r="D141"/>
  <c r="D142"/>
  <c r="D143"/>
  <c r="D144"/>
  <c r="D145"/>
  <c r="D146"/>
  <c r="D147"/>
  <c r="D148"/>
  <c r="D140"/>
  <c r="D129"/>
  <c r="D130"/>
  <c r="D131"/>
  <c r="D132"/>
  <c r="D133"/>
  <c r="D134"/>
  <c r="D135"/>
  <c r="D136"/>
  <c r="D137"/>
  <c r="D138"/>
  <c r="D128"/>
  <c r="D121"/>
  <c r="D122"/>
  <c r="D123"/>
  <c r="D124"/>
  <c r="D125"/>
  <c r="D126"/>
  <c r="D120"/>
  <c r="D117"/>
  <c r="D118"/>
  <c r="D116"/>
  <c r="D108"/>
  <c r="D109"/>
  <c r="D110"/>
  <c r="D111"/>
  <c r="D112"/>
  <c r="D113"/>
  <c r="D114"/>
  <c r="D107"/>
  <c r="D100"/>
  <c r="D101"/>
  <c r="D102"/>
  <c r="D103"/>
  <c r="D104"/>
  <c r="D105"/>
  <c r="D99"/>
  <c r="D86"/>
  <c r="D87"/>
  <c r="D88"/>
  <c r="D89"/>
  <c r="D90"/>
  <c r="D91"/>
  <c r="D92"/>
  <c r="D93"/>
  <c r="D94"/>
  <c r="D95"/>
  <c r="D96"/>
  <c r="D97"/>
  <c r="D85"/>
  <c r="D77"/>
  <c r="D78"/>
  <c r="D79"/>
  <c r="D80"/>
  <c r="D81"/>
  <c r="D82"/>
  <c r="D83"/>
  <c r="D76"/>
  <c r="D72"/>
  <c r="D73"/>
  <c r="D74"/>
  <c r="D71"/>
  <c r="D66"/>
  <c r="D67"/>
  <c r="D68"/>
  <c r="D69"/>
  <c r="D65"/>
  <c r="D59"/>
  <c r="D60"/>
  <c r="D61"/>
  <c r="D62"/>
  <c r="D63"/>
  <c r="D58"/>
  <c r="D46"/>
  <c r="D47"/>
  <c r="D48"/>
  <c r="D49"/>
  <c r="D50"/>
  <c r="D51"/>
  <c r="D52"/>
  <c r="D53"/>
  <c r="D54"/>
  <c r="D55"/>
  <c r="D56"/>
  <c r="D45"/>
  <c r="D36"/>
  <c r="D37"/>
  <c r="D38"/>
  <c r="D39"/>
  <c r="D40"/>
  <c r="D41"/>
  <c r="D42"/>
  <c r="D43"/>
  <c r="D35"/>
  <c r="D22"/>
  <c r="D23"/>
  <c r="D24"/>
  <c r="D25"/>
  <c r="D26"/>
  <c r="D27"/>
  <c r="D28"/>
  <c r="D29"/>
  <c r="D30"/>
  <c r="D31"/>
  <c r="D32"/>
  <c r="D33"/>
  <c r="D21"/>
  <c r="D18"/>
  <c r="D19"/>
  <c r="D17"/>
  <c r="D14"/>
  <c r="D15"/>
  <c r="D13"/>
  <c r="D5"/>
  <c r="D6"/>
  <c r="D7"/>
  <c r="D8"/>
  <c r="D9"/>
  <c r="D10"/>
  <c r="D11"/>
  <c r="D4"/>
  <c r="D153"/>
  <c r="C153"/>
  <c r="E153" s="1"/>
  <c r="D150"/>
  <c r="D151"/>
  <c r="D152"/>
  <c r="Q153"/>
  <c r="P153"/>
  <c r="O153"/>
  <c r="S154"/>
  <c r="R154"/>
  <c r="C57"/>
  <c r="E36"/>
  <c r="E37"/>
  <c r="E38"/>
  <c r="E39"/>
  <c r="E40"/>
  <c r="E41"/>
  <c r="E42"/>
  <c r="E43"/>
  <c r="E35"/>
  <c r="D44"/>
  <c r="C44"/>
  <c r="P44"/>
  <c r="Q44"/>
  <c r="O44"/>
  <c r="D12"/>
  <c r="E47"/>
  <c r="E48"/>
  <c r="E50"/>
  <c r="E53"/>
  <c r="E54"/>
  <c r="E56"/>
  <c r="E46"/>
  <c r="E49"/>
  <c r="E51"/>
  <c r="E52"/>
  <c r="E55"/>
  <c r="K57"/>
  <c r="J57"/>
  <c r="I57"/>
  <c r="K44"/>
  <c r="J44"/>
  <c r="I44"/>
  <c r="D34"/>
  <c r="P34"/>
  <c r="Q24"/>
  <c r="Q25"/>
  <c r="Q26"/>
  <c r="Q27"/>
  <c r="Q28"/>
  <c r="Q29"/>
  <c r="Q30"/>
  <c r="Q31"/>
  <c r="Q32"/>
  <c r="Q33"/>
  <c r="Q23"/>
  <c r="F70"/>
  <c r="M119"/>
  <c r="D119"/>
  <c r="C5" i="4"/>
  <c r="C6"/>
  <c r="C7"/>
  <c r="C8"/>
  <c r="C9"/>
  <c r="C4"/>
  <c r="J5"/>
  <c r="J6"/>
  <c r="J7"/>
  <c r="J8"/>
  <c r="J9"/>
  <c r="J4"/>
  <c r="G5"/>
  <c r="G6"/>
  <c r="G7"/>
  <c r="G8"/>
  <c r="G9"/>
  <c r="G4"/>
  <c r="B5"/>
  <c r="B6"/>
  <c r="B7"/>
  <c r="B8"/>
  <c r="B9"/>
  <c r="B4"/>
  <c r="B10" s="1"/>
  <c r="I10"/>
  <c r="J10" s="1"/>
  <c r="F10"/>
  <c r="G10" s="1"/>
  <c r="E44" i="1" l="1"/>
  <c r="D57"/>
  <c r="E57" s="1"/>
  <c r="E45"/>
  <c r="D9" i="4"/>
  <c r="D7"/>
  <c r="D4"/>
  <c r="D6"/>
  <c r="D5"/>
  <c r="C10"/>
  <c r="D10" s="1"/>
  <c r="D8"/>
  <c r="O154" i="1"/>
  <c r="N154"/>
  <c r="L154"/>
  <c r="E22"/>
  <c r="E23"/>
  <c r="E24"/>
  <c r="E25"/>
  <c r="E26"/>
  <c r="E27"/>
  <c r="E28"/>
  <c r="E29"/>
  <c r="E30"/>
  <c r="E31"/>
  <c r="E32"/>
  <c r="E33"/>
  <c r="E21"/>
  <c r="C34"/>
  <c r="E34" s="1"/>
  <c r="Q34"/>
  <c r="O34"/>
  <c r="N34"/>
  <c r="L34"/>
  <c r="N32"/>
  <c r="K34"/>
  <c r="K31"/>
  <c r="I34"/>
  <c r="S78" i="3"/>
  <c r="R78"/>
  <c r="C44"/>
  <c r="C46" s="1"/>
  <c r="D44"/>
  <c r="O78"/>
  <c r="M78"/>
  <c r="L78"/>
  <c r="J78"/>
  <c r="I78"/>
  <c r="G78"/>
  <c r="F7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5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E44"/>
  <c r="D45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4"/>
  <c r="C5" l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E43"/>
  <c r="C45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E76" s="1"/>
  <c r="C77"/>
  <c r="C78"/>
  <c r="C4"/>
  <c r="G77"/>
  <c r="J77"/>
  <c r="M77"/>
  <c r="S77"/>
  <c r="P75"/>
  <c r="S75"/>
  <c r="M75"/>
  <c r="J75"/>
  <c r="G75"/>
  <c r="J70"/>
  <c r="M70"/>
  <c r="S70"/>
  <c r="G70"/>
  <c r="G67"/>
  <c r="J67"/>
  <c r="M67"/>
  <c r="P67"/>
  <c r="S67"/>
  <c r="M63"/>
  <c r="P63"/>
  <c r="S63"/>
  <c r="J60"/>
  <c r="G55"/>
  <c r="M55"/>
  <c r="J46"/>
  <c r="K46" s="1"/>
  <c r="G41"/>
  <c r="G39"/>
  <c r="J39"/>
  <c r="P39"/>
  <c r="S39"/>
  <c r="M34"/>
  <c r="R34"/>
  <c r="P34"/>
  <c r="S34"/>
  <c r="S26"/>
  <c r="S30"/>
  <c r="P30"/>
  <c r="M26"/>
  <c r="O26"/>
  <c r="I22"/>
  <c r="O22"/>
  <c r="J22"/>
  <c r="S22"/>
  <c r="M22"/>
  <c r="G16"/>
  <c r="J16"/>
  <c r="M16"/>
  <c r="P16"/>
  <c r="S16"/>
  <c r="G14"/>
  <c r="S14"/>
  <c r="T14" s="1"/>
  <c r="M12"/>
  <c r="J12"/>
  <c r="S12"/>
  <c r="T5"/>
  <c r="T6"/>
  <c r="T7"/>
  <c r="T8"/>
  <c r="T9"/>
  <c r="T10"/>
  <c r="T11"/>
  <c r="T12"/>
  <c r="T13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4"/>
  <c r="Q5"/>
  <c r="Q6"/>
  <c r="Q7"/>
  <c r="Q8"/>
  <c r="Q9"/>
  <c r="Q10"/>
  <c r="Q11"/>
  <c r="Q13"/>
  <c r="Q14"/>
  <c r="Q15"/>
  <c r="Q16"/>
  <c r="Q17"/>
  <c r="Q18"/>
  <c r="Q19"/>
  <c r="Q20"/>
  <c r="Q21"/>
  <c r="Q22"/>
  <c r="Q23"/>
  <c r="Q24"/>
  <c r="Q25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7"/>
  <c r="Q48"/>
  <c r="Q49"/>
  <c r="Q50"/>
  <c r="Q51"/>
  <c r="Q52"/>
  <c r="Q53"/>
  <c r="Q54"/>
  <c r="Q55"/>
  <c r="Q56"/>
  <c r="Q57"/>
  <c r="Q58"/>
  <c r="Q59"/>
  <c r="Q61"/>
  <c r="Q62"/>
  <c r="Q63"/>
  <c r="Q64"/>
  <c r="Q65"/>
  <c r="Q66"/>
  <c r="Q67"/>
  <c r="Q68"/>
  <c r="Q69"/>
  <c r="Q71"/>
  <c r="Q72"/>
  <c r="Q73"/>
  <c r="Q74"/>
  <c r="Q75"/>
  <c r="Q76"/>
  <c r="Q4"/>
  <c r="N5"/>
  <c r="N6"/>
  <c r="N7"/>
  <c r="N8"/>
  <c r="N9"/>
  <c r="N10"/>
  <c r="N11"/>
  <c r="N12"/>
  <c r="N15"/>
  <c r="N16"/>
  <c r="N17"/>
  <c r="N18"/>
  <c r="N19"/>
  <c r="N20"/>
  <c r="N21"/>
  <c r="N22"/>
  <c r="N23"/>
  <c r="N24"/>
  <c r="N25"/>
  <c r="N26"/>
  <c r="N27"/>
  <c r="N28"/>
  <c r="N29"/>
  <c r="N31"/>
  <c r="N32"/>
  <c r="N33"/>
  <c r="N34"/>
  <c r="N35"/>
  <c r="N36"/>
  <c r="N37"/>
  <c r="N38"/>
  <c r="N39"/>
  <c r="N40"/>
  <c r="N41"/>
  <c r="N42"/>
  <c r="N43"/>
  <c r="N44"/>
  <c r="N45"/>
  <c r="N47"/>
  <c r="N48"/>
  <c r="N49"/>
  <c r="N50"/>
  <c r="N51"/>
  <c r="N52"/>
  <c r="N53"/>
  <c r="N54"/>
  <c r="N55"/>
  <c r="N56"/>
  <c r="N57"/>
  <c r="N58"/>
  <c r="N59"/>
  <c r="N61"/>
  <c r="N62"/>
  <c r="N63"/>
  <c r="N64"/>
  <c r="N65"/>
  <c r="N66"/>
  <c r="N67"/>
  <c r="N68"/>
  <c r="N69"/>
  <c r="N71"/>
  <c r="N72"/>
  <c r="N73"/>
  <c r="N74"/>
  <c r="N75"/>
  <c r="N76"/>
  <c r="N77"/>
  <c r="N78"/>
  <c r="N4"/>
  <c r="K5"/>
  <c r="K6"/>
  <c r="K7"/>
  <c r="K8"/>
  <c r="K9"/>
  <c r="K10"/>
  <c r="K11"/>
  <c r="K12"/>
  <c r="K15"/>
  <c r="K16"/>
  <c r="K17"/>
  <c r="K18"/>
  <c r="K19"/>
  <c r="K20"/>
  <c r="K21"/>
  <c r="K22"/>
  <c r="K23"/>
  <c r="K24"/>
  <c r="K25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7"/>
  <c r="K48"/>
  <c r="K49"/>
  <c r="K50"/>
  <c r="K51"/>
  <c r="K52"/>
  <c r="K53"/>
  <c r="K54"/>
  <c r="K56"/>
  <c r="K57"/>
  <c r="K58"/>
  <c r="K59"/>
  <c r="K60"/>
  <c r="K61"/>
  <c r="K62"/>
  <c r="K63"/>
  <c r="K64"/>
  <c r="K65"/>
  <c r="K66"/>
  <c r="K67"/>
  <c r="K68"/>
  <c r="K69"/>
  <c r="K71"/>
  <c r="K72"/>
  <c r="K73"/>
  <c r="K74"/>
  <c r="K75"/>
  <c r="K76"/>
  <c r="K77"/>
  <c r="K78"/>
  <c r="K4"/>
  <c r="H5"/>
  <c r="H6"/>
  <c r="H7"/>
  <c r="H8"/>
  <c r="H9"/>
  <c r="H10"/>
  <c r="H11"/>
  <c r="H12"/>
  <c r="H13"/>
  <c r="J13" s="1"/>
  <c r="K13" s="1"/>
  <c r="M13" s="1"/>
  <c r="N13" s="1"/>
  <c r="H14"/>
  <c r="J14" s="1"/>
  <c r="K14" s="1"/>
  <c r="M14" s="1"/>
  <c r="N14" s="1"/>
  <c r="H15"/>
  <c r="H16"/>
  <c r="H17"/>
  <c r="H18"/>
  <c r="H19"/>
  <c r="H20"/>
  <c r="H21"/>
  <c r="H23"/>
  <c r="H24"/>
  <c r="H25"/>
  <c r="H27"/>
  <c r="H28"/>
  <c r="H29"/>
  <c r="H31"/>
  <c r="H32"/>
  <c r="H33"/>
  <c r="H35"/>
  <c r="H36"/>
  <c r="H37"/>
  <c r="H38"/>
  <c r="H39"/>
  <c r="H40"/>
  <c r="H41"/>
  <c r="H42"/>
  <c r="H43"/>
  <c r="H44"/>
  <c r="H45"/>
  <c r="H47"/>
  <c r="H48"/>
  <c r="H49"/>
  <c r="H50"/>
  <c r="H51"/>
  <c r="H52"/>
  <c r="H53"/>
  <c r="H54"/>
  <c r="H55"/>
  <c r="H56"/>
  <c r="H57"/>
  <c r="H58"/>
  <c r="H59"/>
  <c r="H60"/>
  <c r="H61"/>
  <c r="H62"/>
  <c r="H64"/>
  <c r="H65"/>
  <c r="H66"/>
  <c r="H67"/>
  <c r="H68"/>
  <c r="H69"/>
  <c r="H71"/>
  <c r="H72"/>
  <c r="H73"/>
  <c r="H74"/>
  <c r="H75"/>
  <c r="H76"/>
  <c r="H77"/>
  <c r="H78"/>
  <c r="H4"/>
  <c r="S60"/>
  <c r="P77"/>
  <c r="D77" s="1"/>
  <c r="E77" s="1"/>
  <c r="P70"/>
  <c r="Q70" s="1"/>
  <c r="P60"/>
  <c r="Q60" s="1"/>
  <c r="P46"/>
  <c r="P26"/>
  <c r="Q26" s="1"/>
  <c r="P22"/>
  <c r="P14"/>
  <c r="P12"/>
  <c r="Q12" s="1"/>
  <c r="N70"/>
  <c r="M60"/>
  <c r="N60" s="1"/>
  <c r="M46"/>
  <c r="N46" s="1"/>
  <c r="M30"/>
  <c r="N30" s="1"/>
  <c r="K70"/>
  <c r="J63"/>
  <c r="J55"/>
  <c r="K55" s="1"/>
  <c r="J41"/>
  <c r="J30"/>
  <c r="K30" s="1"/>
  <c r="J26"/>
  <c r="K26" s="1"/>
  <c r="H70"/>
  <c r="G63"/>
  <c r="H63" s="1"/>
  <c r="G60"/>
  <c r="G46"/>
  <c r="H46" s="1"/>
  <c r="G34"/>
  <c r="H34" s="1"/>
  <c r="G30"/>
  <c r="H30" s="1"/>
  <c r="G26"/>
  <c r="H26" s="1"/>
  <c r="G22"/>
  <c r="H22" s="1"/>
  <c r="G12"/>
  <c r="Q77" l="1"/>
  <c r="Q46"/>
  <c r="P78"/>
  <c r="Q78" s="1"/>
  <c r="D46"/>
  <c r="P23" i="2"/>
  <c r="L27"/>
  <c r="I27"/>
  <c r="F27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0"/>
  <c r="C31"/>
  <c r="C32"/>
  <c r="C33"/>
  <c r="C4"/>
  <c r="O27"/>
  <c r="O34" s="1"/>
  <c r="M23"/>
  <c r="M34" s="1"/>
  <c r="S34"/>
  <c r="R34"/>
  <c r="P34"/>
  <c r="L34"/>
  <c r="J34"/>
  <c r="I34"/>
  <c r="G34"/>
  <c r="F34"/>
  <c r="C34" s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4"/>
  <c r="E25"/>
  <c r="E26"/>
  <c r="E27"/>
  <c r="E28"/>
  <c r="E29"/>
  <c r="E30"/>
  <c r="E31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E32" s="1"/>
  <c r="D33"/>
  <c r="E33" s="1"/>
  <c r="D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4"/>
  <c r="P27"/>
  <c r="M27"/>
  <c r="J27"/>
  <c r="G31"/>
  <c r="G27"/>
  <c r="G23"/>
  <c r="M19"/>
  <c r="S8"/>
  <c r="P8"/>
  <c r="M8"/>
  <c r="J8"/>
  <c r="G17"/>
  <c r="G15"/>
  <c r="G13"/>
  <c r="G10"/>
  <c r="G8"/>
  <c r="G6"/>
  <c r="D78" i="3" l="1"/>
  <c r="E78" s="1"/>
  <c r="E46"/>
  <c r="N34" i="2"/>
  <c r="D34"/>
  <c r="E34" s="1"/>
  <c r="E23"/>
  <c r="Q34"/>
  <c r="H12" i="1" l="1"/>
  <c r="H11"/>
  <c r="E11"/>
  <c r="F12"/>
  <c r="C12"/>
  <c r="E154" s="1"/>
  <c r="E151"/>
  <c r="E152"/>
  <c r="E150"/>
  <c r="Q151"/>
  <c r="Q152"/>
  <c r="N151"/>
  <c r="N152"/>
  <c r="N150"/>
  <c r="K151"/>
  <c r="K152"/>
  <c r="K150"/>
  <c r="H151"/>
  <c r="H152"/>
  <c r="H150"/>
  <c r="E141"/>
  <c r="E142"/>
  <c r="E143"/>
  <c r="E146"/>
  <c r="E144"/>
  <c r="E145"/>
  <c r="E147"/>
  <c r="E148"/>
  <c r="E140"/>
  <c r="N141"/>
  <c r="N142"/>
  <c r="N143"/>
  <c r="N144"/>
  <c r="N145"/>
  <c r="N146"/>
  <c r="N147"/>
  <c r="N148"/>
  <c r="N140"/>
  <c r="K141"/>
  <c r="K142"/>
  <c r="K143"/>
  <c r="K144"/>
  <c r="K145"/>
  <c r="K146"/>
  <c r="K147"/>
  <c r="K148"/>
  <c r="K140"/>
  <c r="H141"/>
  <c r="H142"/>
  <c r="H143"/>
  <c r="H144"/>
  <c r="H145"/>
  <c r="H146"/>
  <c r="H147"/>
  <c r="H148"/>
  <c r="H149"/>
  <c r="H140"/>
  <c r="M149"/>
  <c r="J149"/>
  <c r="K149" s="1"/>
  <c r="G149"/>
  <c r="Q129"/>
  <c r="Q130"/>
  <c r="Q131"/>
  <c r="Q132"/>
  <c r="Q133"/>
  <c r="Q134"/>
  <c r="Q135"/>
  <c r="Q136"/>
  <c r="Q137"/>
  <c r="Q138"/>
  <c r="Q128"/>
  <c r="N129"/>
  <c r="N130"/>
  <c r="N131"/>
  <c r="N132"/>
  <c r="N133"/>
  <c r="N134"/>
  <c r="N135"/>
  <c r="N136"/>
  <c r="N137"/>
  <c r="N138"/>
  <c r="N128"/>
  <c r="K129"/>
  <c r="K130"/>
  <c r="K131"/>
  <c r="K132"/>
  <c r="K133"/>
  <c r="K134"/>
  <c r="K135"/>
  <c r="K136"/>
  <c r="K137"/>
  <c r="K138"/>
  <c r="K128"/>
  <c r="H129"/>
  <c r="H130"/>
  <c r="H131"/>
  <c r="H132"/>
  <c r="H133"/>
  <c r="H134"/>
  <c r="H135"/>
  <c r="H136"/>
  <c r="H137"/>
  <c r="H138"/>
  <c r="H128"/>
  <c r="E129"/>
  <c r="E130"/>
  <c r="E131"/>
  <c r="E132"/>
  <c r="E133"/>
  <c r="E134"/>
  <c r="E135"/>
  <c r="E136"/>
  <c r="E137"/>
  <c r="E138"/>
  <c r="E128"/>
  <c r="S139"/>
  <c r="P139"/>
  <c r="Q139" s="1"/>
  <c r="M139"/>
  <c r="N139" s="1"/>
  <c r="J139"/>
  <c r="K139" s="1"/>
  <c r="G139"/>
  <c r="H139" s="1"/>
  <c r="E121"/>
  <c r="E122"/>
  <c r="E120"/>
  <c r="Q121"/>
  <c r="Q122"/>
  <c r="Q123"/>
  <c r="Q124"/>
  <c r="Q125"/>
  <c r="Q126"/>
  <c r="Q120"/>
  <c r="N121"/>
  <c r="N122"/>
  <c r="N123"/>
  <c r="N124"/>
  <c r="N125"/>
  <c r="N126"/>
  <c r="N120"/>
  <c r="K121"/>
  <c r="K122"/>
  <c r="K123"/>
  <c r="K124"/>
  <c r="K125"/>
  <c r="K126"/>
  <c r="K120"/>
  <c r="H121"/>
  <c r="H122"/>
  <c r="H123"/>
  <c r="H124"/>
  <c r="H125"/>
  <c r="H126"/>
  <c r="H120"/>
  <c r="P127"/>
  <c r="Q127" s="1"/>
  <c r="O127"/>
  <c r="M127"/>
  <c r="N127" s="1"/>
  <c r="L127"/>
  <c r="J127"/>
  <c r="I127"/>
  <c r="G127"/>
  <c r="D127" s="1"/>
  <c r="F127"/>
  <c r="C127" s="1"/>
  <c r="E117"/>
  <c r="E118"/>
  <c r="E116"/>
  <c r="N117"/>
  <c r="N118"/>
  <c r="N116"/>
  <c r="K117"/>
  <c r="K118"/>
  <c r="K116"/>
  <c r="H117"/>
  <c r="H118"/>
  <c r="H116"/>
  <c r="N119"/>
  <c r="J119"/>
  <c r="K119" s="1"/>
  <c r="G119"/>
  <c r="E119" s="1"/>
  <c r="E108"/>
  <c r="E109"/>
  <c r="E110"/>
  <c r="E111"/>
  <c r="E112"/>
  <c r="E113"/>
  <c r="E114"/>
  <c r="E107"/>
  <c r="Q108"/>
  <c r="Q109"/>
  <c r="Q110"/>
  <c r="Q111"/>
  <c r="Q112"/>
  <c r="Q113"/>
  <c r="Q114"/>
  <c r="Q107"/>
  <c r="N108"/>
  <c r="N109"/>
  <c r="N110"/>
  <c r="N111"/>
  <c r="N112"/>
  <c r="N113"/>
  <c r="N114"/>
  <c r="N107"/>
  <c r="K108"/>
  <c r="K109"/>
  <c r="K110"/>
  <c r="K111"/>
  <c r="K112"/>
  <c r="K113"/>
  <c r="K114"/>
  <c r="K107"/>
  <c r="H108"/>
  <c r="H109"/>
  <c r="H110"/>
  <c r="H111"/>
  <c r="H112"/>
  <c r="H113"/>
  <c r="H114"/>
  <c r="H107"/>
  <c r="P115"/>
  <c r="Q115" s="1"/>
  <c r="O115"/>
  <c r="M115"/>
  <c r="N115" s="1"/>
  <c r="L115"/>
  <c r="J115"/>
  <c r="K115" s="1"/>
  <c r="I115"/>
  <c r="G115"/>
  <c r="H115" s="1"/>
  <c r="F115"/>
  <c r="C115" s="1"/>
  <c r="E100"/>
  <c r="E101"/>
  <c r="E102"/>
  <c r="E103"/>
  <c r="E104"/>
  <c r="E105"/>
  <c r="E99"/>
  <c r="T100"/>
  <c r="T101"/>
  <c r="T102"/>
  <c r="T103"/>
  <c r="T104"/>
  <c r="T105"/>
  <c r="T99"/>
  <c r="Q100"/>
  <c r="Q101"/>
  <c r="Q102"/>
  <c r="Q103"/>
  <c r="Q104"/>
  <c r="Q105"/>
  <c r="Q99"/>
  <c r="N100"/>
  <c r="N101"/>
  <c r="N102"/>
  <c r="N103"/>
  <c r="N104"/>
  <c r="N105"/>
  <c r="N99"/>
  <c r="K100"/>
  <c r="K101"/>
  <c r="K102"/>
  <c r="K103"/>
  <c r="K104"/>
  <c r="K105"/>
  <c r="K99"/>
  <c r="H100"/>
  <c r="H101"/>
  <c r="H102"/>
  <c r="H103"/>
  <c r="H104"/>
  <c r="H105"/>
  <c r="H99"/>
  <c r="S106"/>
  <c r="T106" s="1"/>
  <c r="P106"/>
  <c r="M106"/>
  <c r="N106" s="1"/>
  <c r="J106"/>
  <c r="K106" s="1"/>
  <c r="G106"/>
  <c r="Q86"/>
  <c r="Q87"/>
  <c r="Q88"/>
  <c r="Q89"/>
  <c r="Q90"/>
  <c r="Q91"/>
  <c r="Q92"/>
  <c r="Q93"/>
  <c r="Q94"/>
  <c r="Q95"/>
  <c r="Q96"/>
  <c r="Q97"/>
  <c r="Q85"/>
  <c r="N86"/>
  <c r="N87"/>
  <c r="N88"/>
  <c r="N89"/>
  <c r="N90"/>
  <c r="N91"/>
  <c r="N92"/>
  <c r="N93"/>
  <c r="N94"/>
  <c r="N95"/>
  <c r="N96"/>
  <c r="N97"/>
  <c r="N85"/>
  <c r="K86"/>
  <c r="K87"/>
  <c r="K88"/>
  <c r="K89"/>
  <c r="K90"/>
  <c r="K91"/>
  <c r="K92"/>
  <c r="K93"/>
  <c r="K94"/>
  <c r="K95"/>
  <c r="K96"/>
  <c r="K97"/>
  <c r="K85"/>
  <c r="H86"/>
  <c r="H87"/>
  <c r="H88"/>
  <c r="H89"/>
  <c r="H90"/>
  <c r="H91"/>
  <c r="H92"/>
  <c r="H93"/>
  <c r="H94"/>
  <c r="H95"/>
  <c r="H96"/>
  <c r="H97"/>
  <c r="H85"/>
  <c r="P98"/>
  <c r="O98"/>
  <c r="M98"/>
  <c r="L98"/>
  <c r="J98"/>
  <c r="I98"/>
  <c r="I154" s="1"/>
  <c r="G98"/>
  <c r="D98" s="1"/>
  <c r="F98"/>
  <c r="C98" s="1"/>
  <c r="Q77"/>
  <c r="Q78"/>
  <c r="Q79"/>
  <c r="Q80"/>
  <c r="Q81"/>
  <c r="Q82"/>
  <c r="Q83"/>
  <c r="Q76"/>
  <c r="N77"/>
  <c r="N78"/>
  <c r="N79"/>
  <c r="N80"/>
  <c r="N81"/>
  <c r="N82"/>
  <c r="N83"/>
  <c r="N76"/>
  <c r="K77"/>
  <c r="K78"/>
  <c r="K79"/>
  <c r="K80"/>
  <c r="K81"/>
  <c r="K82"/>
  <c r="K83"/>
  <c r="K76"/>
  <c r="H77"/>
  <c r="H78"/>
  <c r="H79"/>
  <c r="H80"/>
  <c r="H81"/>
  <c r="H82"/>
  <c r="H83"/>
  <c r="H76"/>
  <c r="P84"/>
  <c r="O84"/>
  <c r="M84"/>
  <c r="L84"/>
  <c r="J84"/>
  <c r="K154" s="1"/>
  <c r="I84"/>
  <c r="F84"/>
  <c r="G84"/>
  <c r="Q72"/>
  <c r="Q73"/>
  <c r="Q74"/>
  <c r="Q71"/>
  <c r="N72"/>
  <c r="N73"/>
  <c r="N74"/>
  <c r="N71"/>
  <c r="K72"/>
  <c r="K73"/>
  <c r="K74"/>
  <c r="K71"/>
  <c r="H72"/>
  <c r="H73"/>
  <c r="H74"/>
  <c r="H71"/>
  <c r="P75"/>
  <c r="Q75" s="1"/>
  <c r="M75"/>
  <c r="N75" s="1"/>
  <c r="J75"/>
  <c r="K75" s="1"/>
  <c r="G75"/>
  <c r="F75"/>
  <c r="C75" s="1"/>
  <c r="Q66"/>
  <c r="Q67"/>
  <c r="Q68"/>
  <c r="Q69"/>
  <c r="Q65"/>
  <c r="N66"/>
  <c r="N67"/>
  <c r="N68"/>
  <c r="N69"/>
  <c r="N65"/>
  <c r="K66"/>
  <c r="K67"/>
  <c r="K68"/>
  <c r="K69"/>
  <c r="K65"/>
  <c r="H66"/>
  <c r="H67"/>
  <c r="H68"/>
  <c r="H69"/>
  <c r="H65"/>
  <c r="P70"/>
  <c r="M70"/>
  <c r="N70" s="1"/>
  <c r="J70"/>
  <c r="K70" s="1"/>
  <c r="G70"/>
  <c r="D70" s="1"/>
  <c r="O70"/>
  <c r="C70" s="1"/>
  <c r="E12" l="1"/>
  <c r="E149"/>
  <c r="K127"/>
  <c r="D106"/>
  <c r="E106" s="1"/>
  <c r="Q106"/>
  <c r="Q154"/>
  <c r="D84"/>
  <c r="F154"/>
  <c r="H154" s="1"/>
  <c r="E127"/>
  <c r="E126"/>
  <c r="E124"/>
  <c r="E125"/>
  <c r="E123"/>
  <c r="N149"/>
  <c r="D115"/>
  <c r="E115" s="1"/>
  <c r="D139"/>
  <c r="E139" s="1"/>
  <c r="D75"/>
  <c r="Q84"/>
  <c r="E98"/>
  <c r="K98"/>
  <c r="N98"/>
  <c r="Q98"/>
  <c r="H106"/>
  <c r="H119"/>
  <c r="H127"/>
  <c r="K84"/>
  <c r="Q70"/>
  <c r="E65"/>
  <c r="E68"/>
  <c r="E66"/>
  <c r="E75"/>
  <c r="E74"/>
  <c r="E72"/>
  <c r="N84"/>
  <c r="E83"/>
  <c r="E81"/>
  <c r="E79"/>
  <c r="E77"/>
  <c r="E85"/>
  <c r="E96"/>
  <c r="E94"/>
  <c r="E92"/>
  <c r="E90"/>
  <c r="E88"/>
  <c r="E86"/>
  <c r="E69"/>
  <c r="E67"/>
  <c r="E73"/>
  <c r="E82"/>
  <c r="E80"/>
  <c r="E78"/>
  <c r="E97"/>
  <c r="E95"/>
  <c r="E93"/>
  <c r="E91"/>
  <c r="E89"/>
  <c r="E87"/>
  <c r="E70"/>
  <c r="H75"/>
  <c r="E76"/>
  <c r="H70"/>
  <c r="E71"/>
  <c r="H84"/>
  <c r="H98"/>
  <c r="C84"/>
  <c r="E84" s="1"/>
</calcChain>
</file>

<file path=xl/comments1.xml><?xml version="1.0" encoding="utf-8"?>
<comments xmlns="http://schemas.openxmlformats.org/spreadsheetml/2006/main">
  <authors>
    <author>СОК</author>
  </authors>
  <commentLis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ОПИВ:</t>
        </r>
        <r>
          <rPr>
            <sz val="8"/>
            <color indexed="81"/>
            <rFont val="Tahoma"/>
            <family val="2"/>
            <charset val="204"/>
          </rPr>
          <t xml:space="preserve">
- восст</t>
        </r>
      </text>
    </comment>
  </commentList>
</comments>
</file>

<file path=xl/sharedStrings.xml><?xml version="1.0" encoding="utf-8"?>
<sst xmlns="http://schemas.openxmlformats.org/spreadsheetml/2006/main" count="490" uniqueCount="219">
  <si>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</si>
  <si>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</si>
  <si>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</si>
  <si>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</si>
  <si>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</si>
  <si>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</si>
  <si>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</si>
  <si>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</si>
  <si>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</si>
  <si>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</si>
  <si>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</si>
  <si>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</si>
  <si>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</si>
  <si>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</si>
  <si>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</si>
  <si>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</si>
  <si>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</si>
  <si>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</si>
  <si>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</si>
  <si>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</si>
  <si>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</si>
  <si>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</si>
  <si>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</si>
  <si>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</si>
  <si>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</si>
  <si>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</si>
  <si>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</si>
  <si>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Количество вакантных бюджетных мест</t>
  </si>
  <si>
    <t>Контрольные цифры приема 2016г.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</si>
  <si>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</si>
  <si>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</si>
  <si>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</si>
  <si>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</si>
  <si>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Количество вакантных бюджетных мест в СВФУ (РФ) на 10.08.2017г. Очная форма обучения</t>
  </si>
  <si>
    <t>Контрольные цифры приема с 2012 по 2016гг.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</si>
  <si>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</si>
  <si>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</si>
  <si>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</si>
  <si>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</si>
  <si>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</si>
  <si>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</si>
  <si>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</si>
  <si>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</si>
  <si>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</si>
  <si>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 xml:space="preserve"> Техносферная безопасность</t>
  </si>
  <si>
    <t>Техносферная безопасность</t>
  </si>
  <si>
    <t>Горное дело</t>
  </si>
  <si>
    <t xml:space="preserve"> Нефтегазовое дело</t>
  </si>
  <si>
    <t>Прикладная геология</t>
  </si>
  <si>
    <t>Технология геологической разведки</t>
  </si>
  <si>
    <t xml:space="preserve"> Химия</t>
  </si>
  <si>
    <t xml:space="preserve"> Фундаментальная и прикладная химия</t>
  </si>
  <si>
    <t xml:space="preserve"> География</t>
  </si>
  <si>
    <t>Гидрометеорология</t>
  </si>
  <si>
    <t xml:space="preserve"> Экология и природопользование</t>
  </si>
  <si>
    <t>Экология и природопользование</t>
  </si>
  <si>
    <t>Биология</t>
  </si>
  <si>
    <t>Химическая технология</t>
  </si>
  <si>
    <t>44.03.01</t>
  </si>
  <si>
    <t xml:space="preserve"> Педагогическое образование</t>
  </si>
  <si>
    <t>44.03.05</t>
  </si>
  <si>
    <t xml:space="preserve"> Педагогическое образование (с двумя профилями подготовки)</t>
  </si>
  <si>
    <t xml:space="preserve">44.04.01 </t>
  </si>
  <si>
    <t>Педагогическое образование</t>
  </si>
  <si>
    <t xml:space="preserve">41.03.01 </t>
  </si>
  <si>
    <t>Зарубежное регионоведение</t>
  </si>
  <si>
    <t xml:space="preserve">41.04.01 </t>
  </si>
  <si>
    <t xml:space="preserve">43.04.02 </t>
  </si>
  <si>
    <t>Туризм</t>
  </si>
  <si>
    <t xml:space="preserve">44.03.05 </t>
  </si>
  <si>
    <t>Педагогическое образование (с двумя профилями подготовки)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</si>
  <si>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</si>
  <si>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</si>
  <si>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</si>
  <si>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</si>
  <si>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</si>
  <si>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</si>
  <si>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</si>
  <si>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</si>
  <si>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</si>
  <si>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</si>
  <si>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</si>
  <si>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</si>
  <si>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</si>
  <si>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 xml:space="preserve">44.03.01 </t>
  </si>
  <si>
    <t>37.03.01</t>
  </si>
  <si>
    <t xml:space="preserve"> Психология</t>
  </si>
  <si>
    <t xml:space="preserve">37.05.01 </t>
  </si>
  <si>
    <t>Клиническая психология</t>
  </si>
  <si>
    <t>39.03.02</t>
  </si>
  <si>
    <t xml:space="preserve"> Социальная работа</t>
  </si>
  <si>
    <t>39.04.02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</si>
  <si>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</si>
  <si>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</si>
  <si>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</si>
  <si>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</si>
  <si>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</si>
  <si>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</si>
  <si>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</si>
  <si>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</si>
  <si>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>46.03.01</t>
  </si>
  <si>
    <t xml:space="preserve"> История</t>
  </si>
  <si>
    <t xml:space="preserve">46.04.01 </t>
  </si>
  <si>
    <t>История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</si>
  <si>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</si>
  <si>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</si>
  <si>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</si>
  <si>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</si>
  <si>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</si>
  <si>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</si>
  <si>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 xml:space="preserve">49.04.02 </t>
  </si>
  <si>
    <t xml:space="preserve">49.04.03 </t>
  </si>
  <si>
    <t>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</si>
  <si>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</si>
  <si>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</si>
  <si>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</si>
  <si>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</si>
  <si>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</si>
  <si>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</si>
  <si>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</si>
  <si>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</si>
  <si>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</si>
  <si>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</si>
  <si>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>51.04.02</t>
  </si>
  <si>
    <t xml:space="preserve"> Народная художественная культура</t>
  </si>
  <si>
    <t xml:space="preserve">52.05.04 </t>
  </si>
  <si>
    <t>Литературное творчество</t>
  </si>
  <si>
    <t>ИЯиКН СВ РФ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</si>
  <si>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</si>
  <si>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</si>
  <si>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</si>
  <si>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</si>
  <si>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</si>
  <si>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</si>
  <si>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</si>
  <si>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</si>
  <si>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</si>
  <si>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</si>
  <si>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</si>
  <si>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</si>
  <si>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</si>
  <si>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</si>
  <si>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</si>
  <si>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</si>
  <si>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</si>
  <si>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</si>
  <si>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 xml:space="preserve"> Информатика и вычислительная техника</t>
  </si>
  <si>
    <t xml:space="preserve"> Инфокоммуникационные технологии и системы связи</t>
  </si>
  <si>
    <t xml:space="preserve"> Машиностроение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</si>
  <si>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</si>
  <si>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</si>
  <si>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</si>
  <si>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</si>
  <si>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</si>
  <si>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</si>
  <si>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</si>
  <si>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</si>
  <si>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</si>
  <si>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</si>
  <si>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</si>
  <si>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</si>
  <si>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</si>
  <si>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</si>
  <si>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</si>
  <si>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 xml:space="preserve"> 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</si>
  <si>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</si>
  <si>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</si>
  <si>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</si>
  <si>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</si>
  <si>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</si>
  <si>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</si>
  <si>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</si>
  <si>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</si>
  <si>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</si>
  <si>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</si>
  <si>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38.04.04</t>
  </si>
  <si>
    <t xml:space="preserve"> Государственное и муниципальное управление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</si>
  <si>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</si>
  <si>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</si>
  <si>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</si>
  <si>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</si>
  <si>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</si>
  <si>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</si>
  <si>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>Количество вакантных бюджетных мест в СВФУ (РФ) на 10.08.2017г. Заочная форма обучения</t>
  </si>
  <si>
    <t xml:space="preserve"> Горное дело</t>
  </si>
  <si>
    <t xml:space="preserve"> Строительство</t>
  </si>
  <si>
    <t xml:space="preserve">49.03.01 </t>
  </si>
  <si>
    <t xml:space="preserve">44.03.02 </t>
  </si>
  <si>
    <t>Радиотехника</t>
  </si>
  <si>
    <t xml:space="preserve">38.03.01 </t>
  </si>
  <si>
    <t>Количество вакантных бюджетных мест в СВФУ (РС(Я)) на 10.08.2017г. Очная форма обучения</t>
  </si>
  <si>
    <t xml:space="preserve"> 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</si>
  <si>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</si>
  <si>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</si>
  <si>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</si>
  <si>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>Фундаментальная и прикладная химия</t>
  </si>
  <si>
    <t xml:space="preserve">39.03.02 </t>
  </si>
  <si>
    <t>Социальная работа</t>
  </si>
  <si>
    <t>44.05.01</t>
  </si>
  <si>
    <t xml:space="preserve"> Педагогика и психология девиантного поведения</t>
  </si>
  <si>
    <t>51.03.02</t>
  </si>
  <si>
    <t>32.05.01</t>
  </si>
  <si>
    <t xml:space="preserve"> Медико-профилактическое дело</t>
  </si>
  <si>
    <t xml:space="preserve">42.03.02 </t>
  </si>
  <si>
    <t>38.03.02</t>
  </si>
  <si>
    <t xml:space="preserve">38.04.02 </t>
  </si>
  <si>
    <t>2 Курc</t>
  </si>
  <si>
    <t>3 Курc</t>
  </si>
  <si>
    <t>08.02.01 Строительство и эксплуатация зданий и сооружений</t>
  </si>
  <si>
    <t>08.02.04 Водоснабжение и водоотведение</t>
  </si>
  <si>
    <t>09.02.01 Компьютерные системы и комплексы</t>
  </si>
  <si>
    <t>09.02.03 Программирование в компьютерных системах</t>
  </si>
  <si>
    <t>11.02.09 Многоканальные телекоммуникационные системы</t>
  </si>
  <si>
    <t>22.02.06 Сварочное производство</t>
  </si>
  <si>
    <t xml:space="preserve">Количество вакантных бюджетных мест в СВФУ (СПО РФ) на 10.08.2017г. Очная форма обучения </t>
  </si>
  <si>
    <t>Контрольные цифры приема с 2016 по 2015гг.</t>
  </si>
  <si>
    <t>Код/Специальность/Направление/УЧП</t>
  </si>
  <si>
    <t xml:space="preserve"> Прикладная математика и информатика</t>
  </si>
  <si>
    <t>Прикладная информатика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</si>
</sst>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0" xfId="0" applyFont="1"/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/>
    <xf numFmtId="0" fontId="1" fillId="6" borderId="3" xfId="0" applyFont="1" applyFill="1" applyBorder="1"/>
    <xf numFmtId="0" fontId="0" fillId="0" borderId="0" xfId="0"/>
    <xf numFmtId="164" fontId="0" fillId="0" borderId="0" xfId="0" applyNumberFormat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left" vertical="center"/>
    </xf>
    <xf numFmtId="164" fontId="1" fillId="6" borderId="2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workbookViewId="0">
      <selection activeCell="K165" sqref="K165"/>
    </sheetView>
  </sheetViews>
  <sheetFormatPr defaultRowHeight="15"/>
  <cols>
    <col min="1" max="1" width="8.140625" style="14" customWidth="1"/>
    <col min="2" max="2" width="50.5703125" style="31" customWidth="1"/>
    <col min="3" max="3" width="5.42578125" customWidth="1"/>
    <col min="4" max="5" width="5" customWidth="1"/>
    <col min="6" max="13" width="4.85546875" customWidth="1"/>
    <col min="14" max="20" width="4.140625" customWidth="1"/>
  </cols>
  <sheetData>
    <row r="1" spans="1:20" ht="1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>
      <c r="A2" s="42" t="s">
        <v>18</v>
      </c>
      <c r="B2" s="43" t="s">
        <v>19</v>
      </c>
      <c r="C2" s="40" t="s">
        <v>20</v>
      </c>
      <c r="D2" s="40"/>
      <c r="E2" s="40"/>
      <c r="F2" s="40" t="s">
        <v>21</v>
      </c>
      <c r="G2" s="40"/>
      <c r="H2" s="40"/>
      <c r="I2" s="40" t="s">
        <v>22</v>
      </c>
      <c r="J2" s="40"/>
      <c r="K2" s="40"/>
      <c r="L2" s="40" t="s">
        <v>23</v>
      </c>
      <c r="M2" s="40"/>
      <c r="N2" s="40"/>
      <c r="O2" s="40" t="s">
        <v>24</v>
      </c>
      <c r="P2" s="40"/>
      <c r="Q2" s="40"/>
      <c r="R2" s="40" t="s">
        <v>25</v>
      </c>
      <c r="S2" s="40"/>
      <c r="T2" s="40"/>
    </row>
    <row r="3" spans="1:20" ht="174" customHeight="1">
      <c r="A3" s="42"/>
      <c r="B3" s="43"/>
      <c r="C3" s="1" t="s">
        <v>26</v>
      </c>
      <c r="D3" s="2" t="s">
        <v>34</v>
      </c>
      <c r="E3" s="3" t="s">
        <v>27</v>
      </c>
      <c r="F3" s="1" t="s">
        <v>26</v>
      </c>
      <c r="G3" s="2" t="s">
        <v>28</v>
      </c>
      <c r="H3" s="3" t="s">
        <v>27</v>
      </c>
      <c r="I3" s="1" t="s">
        <v>26</v>
      </c>
      <c r="J3" s="2" t="s">
        <v>29</v>
      </c>
      <c r="K3" s="3" t="s">
        <v>27</v>
      </c>
      <c r="L3" s="1" t="s">
        <v>26</v>
      </c>
      <c r="M3" s="2" t="s">
        <v>30</v>
      </c>
      <c r="N3" s="3" t="s">
        <v>27</v>
      </c>
      <c r="O3" s="1" t="s">
        <v>26</v>
      </c>
      <c r="P3" s="2" t="s">
        <v>31</v>
      </c>
      <c r="Q3" s="3" t="s">
        <v>27</v>
      </c>
      <c r="R3" s="1" t="s">
        <v>26</v>
      </c>
      <c r="S3" s="2" t="s">
        <v>32</v>
      </c>
      <c r="T3" s="3" t="s">
        <v>27</v>
      </c>
    </row>
    <row r="4" spans="1:20" s="10" customFormat="1">
      <c r="A4" s="13">
        <v>36958</v>
      </c>
      <c r="B4" s="15" t="s">
        <v>35</v>
      </c>
      <c r="C4" s="7">
        <f>F4+I4+L4+O4+R4</f>
        <v>47</v>
      </c>
      <c r="D4" s="7">
        <f>G4+J4+M4+P4+S4</f>
        <v>65</v>
      </c>
      <c r="E4" s="8">
        <v>18</v>
      </c>
      <c r="F4" s="7">
        <v>10</v>
      </c>
      <c r="G4" s="11">
        <v>10</v>
      </c>
      <c r="H4" s="8">
        <v>0</v>
      </c>
      <c r="I4" s="7">
        <v>12</v>
      </c>
      <c r="J4" s="7">
        <v>15</v>
      </c>
      <c r="K4" s="8">
        <v>3</v>
      </c>
      <c r="L4" s="7">
        <v>25</v>
      </c>
      <c r="M4" s="7">
        <v>40</v>
      </c>
      <c r="N4" s="8">
        <v>15</v>
      </c>
      <c r="O4" s="7">
        <v>0</v>
      </c>
      <c r="P4" s="7">
        <v>0</v>
      </c>
      <c r="Q4" s="8">
        <v>0</v>
      </c>
      <c r="R4" s="7">
        <v>0</v>
      </c>
      <c r="S4" s="9">
        <v>0</v>
      </c>
      <c r="T4" s="8">
        <v>0</v>
      </c>
    </row>
    <row r="5" spans="1:20" s="10" customFormat="1">
      <c r="A5" s="13">
        <v>36989</v>
      </c>
      <c r="B5" s="15" t="s">
        <v>35</v>
      </c>
      <c r="C5" s="7">
        <f t="shared" ref="C5:C11" si="0">F5+I5+L5+O5+R5</f>
        <v>4</v>
      </c>
      <c r="D5" s="7">
        <f t="shared" ref="D5:D11" si="1">G5+J5+M5+P5+S5</f>
        <v>5</v>
      </c>
      <c r="E5" s="8">
        <v>1</v>
      </c>
      <c r="F5" s="7">
        <v>4</v>
      </c>
      <c r="G5" s="11">
        <v>5</v>
      </c>
      <c r="H5" s="8">
        <v>1</v>
      </c>
      <c r="I5" s="7">
        <v>0</v>
      </c>
      <c r="J5" s="7">
        <v>0</v>
      </c>
      <c r="K5" s="8">
        <v>0</v>
      </c>
      <c r="L5" s="7">
        <v>0</v>
      </c>
      <c r="M5" s="7">
        <v>0</v>
      </c>
      <c r="N5" s="8">
        <v>0</v>
      </c>
      <c r="O5" s="7">
        <v>0</v>
      </c>
      <c r="P5" s="7">
        <v>0</v>
      </c>
      <c r="Q5" s="8">
        <v>0</v>
      </c>
      <c r="R5" s="7">
        <v>0</v>
      </c>
      <c r="S5" s="9">
        <v>0</v>
      </c>
      <c r="T5" s="8">
        <v>0</v>
      </c>
    </row>
    <row r="6" spans="1:20" s="10" customFormat="1" ht="45">
      <c r="A6" s="13">
        <v>37384</v>
      </c>
      <c r="B6" s="15" t="s">
        <v>36</v>
      </c>
      <c r="C6" s="7">
        <f t="shared" si="0"/>
        <v>28</v>
      </c>
      <c r="D6" s="7">
        <f t="shared" si="1"/>
        <v>32</v>
      </c>
      <c r="E6" s="8">
        <v>4</v>
      </c>
      <c r="F6" s="7">
        <v>9</v>
      </c>
      <c r="G6" s="11">
        <v>12</v>
      </c>
      <c r="H6" s="8">
        <v>3</v>
      </c>
      <c r="I6" s="7">
        <v>19</v>
      </c>
      <c r="J6" s="7">
        <v>20</v>
      </c>
      <c r="K6" s="8">
        <v>1</v>
      </c>
      <c r="L6" s="7">
        <v>0</v>
      </c>
      <c r="M6" s="7">
        <v>0</v>
      </c>
      <c r="N6" s="8">
        <v>0</v>
      </c>
      <c r="O6" s="7">
        <v>0</v>
      </c>
      <c r="P6" s="7">
        <v>0</v>
      </c>
      <c r="Q6" s="8">
        <v>0</v>
      </c>
      <c r="R6" s="7">
        <v>0</v>
      </c>
      <c r="S6" s="9">
        <v>0</v>
      </c>
      <c r="T6" s="8">
        <v>0</v>
      </c>
    </row>
    <row r="7" spans="1:20" s="10" customFormat="1" ht="30">
      <c r="A7" s="13">
        <v>37338</v>
      </c>
      <c r="B7" s="15" t="s">
        <v>37</v>
      </c>
      <c r="C7" s="7">
        <f t="shared" si="0"/>
        <v>74</v>
      </c>
      <c r="D7" s="7">
        <f t="shared" si="1"/>
        <v>93</v>
      </c>
      <c r="E7" s="8">
        <v>19</v>
      </c>
      <c r="F7" s="7">
        <v>24</v>
      </c>
      <c r="G7" s="11">
        <v>25</v>
      </c>
      <c r="H7" s="8">
        <v>1</v>
      </c>
      <c r="I7" s="7">
        <v>28</v>
      </c>
      <c r="J7" s="7">
        <v>33</v>
      </c>
      <c r="K7" s="8">
        <v>5</v>
      </c>
      <c r="L7" s="7">
        <v>22</v>
      </c>
      <c r="M7" s="7">
        <v>35</v>
      </c>
      <c r="N7" s="8">
        <v>13</v>
      </c>
      <c r="O7" s="7">
        <v>0</v>
      </c>
      <c r="P7" s="7">
        <v>0</v>
      </c>
      <c r="Q7" s="8">
        <v>0</v>
      </c>
      <c r="R7" s="7">
        <v>0</v>
      </c>
      <c r="S7" s="9">
        <v>0</v>
      </c>
      <c r="T7" s="8">
        <v>0</v>
      </c>
    </row>
    <row r="8" spans="1:20" s="10" customFormat="1" ht="30">
      <c r="A8" s="13">
        <v>37703</v>
      </c>
      <c r="B8" s="15" t="s">
        <v>38</v>
      </c>
      <c r="C8" s="7">
        <f t="shared" si="0"/>
        <v>140</v>
      </c>
      <c r="D8" s="7">
        <f t="shared" si="1"/>
        <v>175</v>
      </c>
      <c r="E8" s="8">
        <v>35</v>
      </c>
      <c r="F8" s="7">
        <v>42</v>
      </c>
      <c r="G8" s="11">
        <v>45</v>
      </c>
      <c r="H8" s="8">
        <v>3</v>
      </c>
      <c r="I8" s="7">
        <v>47</v>
      </c>
      <c r="J8" s="7">
        <v>60</v>
      </c>
      <c r="K8" s="8">
        <v>13</v>
      </c>
      <c r="L8" s="7">
        <v>51</v>
      </c>
      <c r="M8" s="7">
        <v>70</v>
      </c>
      <c r="N8" s="8">
        <v>19</v>
      </c>
      <c r="O8" s="7">
        <v>0</v>
      </c>
      <c r="P8" s="7">
        <v>0</v>
      </c>
      <c r="Q8" s="8">
        <v>0</v>
      </c>
      <c r="R8" s="7">
        <v>0</v>
      </c>
      <c r="S8" s="9">
        <v>0</v>
      </c>
      <c r="T8" s="8">
        <v>0</v>
      </c>
    </row>
    <row r="9" spans="1:20" s="10" customFormat="1">
      <c r="A9" s="13" t="s">
        <v>39</v>
      </c>
      <c r="B9" s="15" t="s">
        <v>40</v>
      </c>
      <c r="C9" s="7">
        <f t="shared" si="0"/>
        <v>8</v>
      </c>
      <c r="D9" s="7">
        <f t="shared" si="1"/>
        <v>8</v>
      </c>
      <c r="E9" s="8">
        <v>0</v>
      </c>
      <c r="F9" s="7">
        <v>8</v>
      </c>
      <c r="G9" s="11">
        <v>8</v>
      </c>
      <c r="H9" s="8">
        <v>0</v>
      </c>
      <c r="I9" s="9">
        <v>0</v>
      </c>
      <c r="J9" s="7">
        <v>0</v>
      </c>
      <c r="K9" s="8">
        <v>0</v>
      </c>
      <c r="L9" s="7">
        <v>0</v>
      </c>
      <c r="M9" s="7">
        <v>0</v>
      </c>
      <c r="N9" s="8">
        <v>0</v>
      </c>
      <c r="O9" s="7">
        <v>0</v>
      </c>
      <c r="P9" s="7">
        <v>0</v>
      </c>
      <c r="Q9" s="8">
        <v>0</v>
      </c>
      <c r="R9" s="7">
        <v>0</v>
      </c>
      <c r="S9" s="9">
        <v>0</v>
      </c>
      <c r="T9" s="8">
        <v>0</v>
      </c>
    </row>
    <row r="10" spans="1:20" s="10" customFormat="1">
      <c r="A10" s="13" t="s">
        <v>41</v>
      </c>
      <c r="B10" s="15" t="s">
        <v>42</v>
      </c>
      <c r="C10" s="7">
        <f t="shared" si="0"/>
        <v>53</v>
      </c>
      <c r="D10" s="7">
        <f t="shared" si="1"/>
        <v>57</v>
      </c>
      <c r="E10" s="8">
        <v>4</v>
      </c>
      <c r="F10" s="7">
        <v>17</v>
      </c>
      <c r="G10" s="11">
        <v>14</v>
      </c>
      <c r="H10" s="8">
        <v>-3</v>
      </c>
      <c r="I10" s="7">
        <v>20</v>
      </c>
      <c r="J10" s="7">
        <v>20</v>
      </c>
      <c r="K10" s="8">
        <v>0</v>
      </c>
      <c r="L10" s="7">
        <v>16</v>
      </c>
      <c r="M10" s="7">
        <v>23</v>
      </c>
      <c r="N10" s="8">
        <v>7</v>
      </c>
      <c r="O10" s="7">
        <v>0</v>
      </c>
      <c r="P10" s="7">
        <v>0</v>
      </c>
      <c r="Q10" s="8">
        <v>0</v>
      </c>
      <c r="R10" s="7">
        <v>0</v>
      </c>
      <c r="S10" s="9">
        <v>0</v>
      </c>
      <c r="T10" s="8">
        <v>0</v>
      </c>
    </row>
    <row r="11" spans="1:20" s="10" customFormat="1">
      <c r="A11" s="13" t="s">
        <v>43</v>
      </c>
      <c r="B11" s="15" t="s">
        <v>42</v>
      </c>
      <c r="C11" s="7">
        <f t="shared" si="0"/>
        <v>1</v>
      </c>
      <c r="D11" s="7">
        <f t="shared" si="1"/>
        <v>3</v>
      </c>
      <c r="E11" s="8">
        <f>D11-C11</f>
        <v>2</v>
      </c>
      <c r="F11" s="7">
        <v>1</v>
      </c>
      <c r="G11" s="11">
        <v>3</v>
      </c>
      <c r="H11" s="8">
        <f>G11-F11</f>
        <v>2</v>
      </c>
      <c r="I11" s="7">
        <v>0</v>
      </c>
      <c r="J11" s="7">
        <v>0</v>
      </c>
      <c r="K11" s="8">
        <v>0</v>
      </c>
      <c r="L11" s="7">
        <v>0</v>
      </c>
      <c r="M11" s="7">
        <v>0</v>
      </c>
      <c r="N11" s="8">
        <v>0</v>
      </c>
      <c r="O11" s="7">
        <v>0</v>
      </c>
      <c r="P11" s="7">
        <v>0</v>
      </c>
      <c r="Q11" s="8">
        <v>0</v>
      </c>
      <c r="R11" s="7">
        <v>0</v>
      </c>
      <c r="S11" s="9">
        <v>0</v>
      </c>
      <c r="T11" s="8">
        <v>0</v>
      </c>
    </row>
    <row r="12" spans="1:20" s="6" customFormat="1">
      <c r="A12" s="36" t="s">
        <v>0</v>
      </c>
      <c r="B12" s="37"/>
      <c r="C12" s="5">
        <f>SUM(C4:C11)</f>
        <v>355</v>
      </c>
      <c r="D12" s="5">
        <f>SUM(D4:D11)</f>
        <v>438</v>
      </c>
      <c r="E12" s="5">
        <f>D12-C12</f>
        <v>83</v>
      </c>
      <c r="F12" s="5">
        <f>SUM(F4:F11)</f>
        <v>115</v>
      </c>
      <c r="G12" s="5">
        <v>122</v>
      </c>
      <c r="H12" s="5">
        <f>G12-F12</f>
        <v>7</v>
      </c>
      <c r="I12" s="5">
        <v>126</v>
      </c>
      <c r="J12" s="5">
        <f>SUM(J4:J11)</f>
        <v>148</v>
      </c>
      <c r="K12" s="5">
        <v>25</v>
      </c>
      <c r="L12" s="5">
        <v>114</v>
      </c>
      <c r="M12" s="5">
        <v>168</v>
      </c>
      <c r="N12" s="5">
        <v>54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s="10" customFormat="1">
      <c r="A13" s="12">
        <v>36970</v>
      </c>
      <c r="B13" s="15" t="s">
        <v>44</v>
      </c>
      <c r="C13" s="7">
        <f>F13+I13+L13+O13+R13</f>
        <v>168</v>
      </c>
      <c r="D13" s="7">
        <f>G13+J13+M13+P13+S13</f>
        <v>176</v>
      </c>
      <c r="E13" s="8">
        <v>8</v>
      </c>
      <c r="F13" s="7">
        <v>55</v>
      </c>
      <c r="G13" s="4">
        <v>56</v>
      </c>
      <c r="H13" s="8">
        <v>1</v>
      </c>
      <c r="I13" s="7">
        <v>59</v>
      </c>
      <c r="J13" s="4">
        <v>60</v>
      </c>
      <c r="K13" s="8">
        <v>1</v>
      </c>
      <c r="L13" s="7">
        <v>54</v>
      </c>
      <c r="M13" s="4">
        <v>60</v>
      </c>
      <c r="N13" s="8">
        <v>6</v>
      </c>
      <c r="O13" s="7">
        <v>0</v>
      </c>
      <c r="P13" s="4">
        <v>0</v>
      </c>
      <c r="Q13" s="8">
        <v>0</v>
      </c>
      <c r="R13" s="7">
        <v>0</v>
      </c>
      <c r="S13" s="4">
        <v>0</v>
      </c>
      <c r="T13" s="8">
        <v>0</v>
      </c>
    </row>
    <row r="14" spans="1:20" s="10" customFormat="1">
      <c r="A14" s="12">
        <v>37001</v>
      </c>
      <c r="B14" s="15" t="s">
        <v>45</v>
      </c>
      <c r="C14" s="7">
        <f t="shared" ref="C14:C15" si="2">F14+I14+L14+O14+R14</f>
        <v>31</v>
      </c>
      <c r="D14" s="7">
        <f t="shared" ref="D14:D15" si="3">G14+J14+M14+P14+S14</f>
        <v>36</v>
      </c>
      <c r="E14" s="8">
        <v>5</v>
      </c>
      <c r="F14" s="7">
        <v>31</v>
      </c>
      <c r="G14" s="4">
        <v>36</v>
      </c>
      <c r="H14" s="8">
        <v>5</v>
      </c>
      <c r="I14" s="7">
        <v>0</v>
      </c>
      <c r="J14" s="4">
        <v>0</v>
      </c>
      <c r="K14" s="8">
        <v>0</v>
      </c>
      <c r="L14" s="7">
        <v>0</v>
      </c>
      <c r="M14" s="4">
        <v>0</v>
      </c>
      <c r="N14" s="8">
        <v>0</v>
      </c>
      <c r="O14" s="7">
        <v>0</v>
      </c>
      <c r="P14" s="4">
        <v>0</v>
      </c>
      <c r="Q14" s="8">
        <v>0</v>
      </c>
      <c r="R14" s="7">
        <v>0</v>
      </c>
      <c r="S14" s="4">
        <v>0</v>
      </c>
      <c r="T14" s="8">
        <v>0</v>
      </c>
    </row>
    <row r="15" spans="1:20" s="10" customFormat="1">
      <c r="A15" s="12">
        <v>38128</v>
      </c>
      <c r="B15" s="15" t="s">
        <v>46</v>
      </c>
      <c r="C15" s="7">
        <f t="shared" si="2"/>
        <v>355</v>
      </c>
      <c r="D15" s="7">
        <f t="shared" si="3"/>
        <v>407</v>
      </c>
      <c r="E15" s="8">
        <v>52</v>
      </c>
      <c r="F15" s="7">
        <v>74</v>
      </c>
      <c r="G15" s="4">
        <v>80</v>
      </c>
      <c r="H15" s="8">
        <v>6</v>
      </c>
      <c r="I15" s="7">
        <v>71</v>
      </c>
      <c r="J15" s="4">
        <v>80</v>
      </c>
      <c r="K15" s="8">
        <v>9</v>
      </c>
      <c r="L15" s="7">
        <v>80</v>
      </c>
      <c r="M15" s="4">
        <v>96</v>
      </c>
      <c r="N15" s="8">
        <v>16</v>
      </c>
      <c r="O15" s="7">
        <v>66</v>
      </c>
      <c r="P15" s="4">
        <v>71</v>
      </c>
      <c r="Q15" s="8">
        <v>5</v>
      </c>
      <c r="R15" s="7">
        <v>64</v>
      </c>
      <c r="S15" s="4">
        <v>80</v>
      </c>
      <c r="T15" s="8">
        <v>16</v>
      </c>
    </row>
    <row r="16" spans="1:20" s="10" customFormat="1">
      <c r="A16" s="36" t="s">
        <v>1</v>
      </c>
      <c r="B16" s="37"/>
      <c r="C16" s="5">
        <v>554</v>
      </c>
      <c r="D16" s="5">
        <v>619</v>
      </c>
      <c r="E16" s="5">
        <v>65</v>
      </c>
      <c r="F16" s="5">
        <v>160</v>
      </c>
      <c r="G16" s="5">
        <v>172</v>
      </c>
      <c r="H16" s="5">
        <v>12</v>
      </c>
      <c r="I16" s="5">
        <v>130</v>
      </c>
      <c r="J16" s="5">
        <v>140</v>
      </c>
      <c r="K16" s="5">
        <v>10</v>
      </c>
      <c r="L16" s="5">
        <v>134</v>
      </c>
      <c r="M16" s="5">
        <v>156</v>
      </c>
      <c r="N16" s="5">
        <v>22</v>
      </c>
      <c r="O16" s="5">
        <v>66</v>
      </c>
      <c r="P16" s="5">
        <v>71</v>
      </c>
      <c r="Q16" s="5">
        <v>5</v>
      </c>
      <c r="R16" s="5">
        <v>64</v>
      </c>
      <c r="S16" s="5">
        <v>80</v>
      </c>
      <c r="T16" s="5">
        <v>16</v>
      </c>
    </row>
    <row r="17" spans="1:20" s="10" customFormat="1">
      <c r="A17" s="12">
        <v>36971</v>
      </c>
      <c r="B17" s="15" t="s">
        <v>47</v>
      </c>
      <c r="C17" s="7">
        <f>F17+I17+L17+O17+R17</f>
        <v>62</v>
      </c>
      <c r="D17" s="7">
        <f>G17+J17+M17+P17+S17</f>
        <v>68</v>
      </c>
      <c r="E17" s="8">
        <v>6</v>
      </c>
      <c r="F17" s="7">
        <v>27</v>
      </c>
      <c r="G17" s="16">
        <v>29</v>
      </c>
      <c r="H17" s="8">
        <v>2</v>
      </c>
      <c r="I17" s="7">
        <v>16</v>
      </c>
      <c r="J17" s="4">
        <v>19</v>
      </c>
      <c r="K17" s="8">
        <v>3</v>
      </c>
      <c r="L17" s="7">
        <v>19</v>
      </c>
      <c r="M17" s="4">
        <v>20</v>
      </c>
      <c r="N17" s="8">
        <v>1</v>
      </c>
      <c r="O17" s="7">
        <v>0</v>
      </c>
      <c r="P17" s="4">
        <v>0</v>
      </c>
      <c r="Q17" s="8">
        <v>0</v>
      </c>
      <c r="R17" s="7">
        <v>0</v>
      </c>
      <c r="S17" s="4">
        <v>0</v>
      </c>
      <c r="T17" s="8">
        <v>0</v>
      </c>
    </row>
    <row r="18" spans="1:20" s="10" customFormat="1">
      <c r="A18" s="12">
        <v>37397</v>
      </c>
      <c r="B18" s="15" t="s">
        <v>48</v>
      </c>
      <c r="C18" s="7">
        <f t="shared" ref="C18:C19" si="4">F18+I18+L18+O18+R18</f>
        <v>175</v>
      </c>
      <c r="D18" s="7">
        <f t="shared" ref="D18:D19" si="5">G18+J18+M18+P18+S18</f>
        <v>234</v>
      </c>
      <c r="E18" s="8">
        <v>59</v>
      </c>
      <c r="F18" s="7">
        <v>59</v>
      </c>
      <c r="G18" s="16">
        <v>70</v>
      </c>
      <c r="H18" s="8">
        <v>11</v>
      </c>
      <c r="I18" s="7">
        <v>32</v>
      </c>
      <c r="J18" s="4">
        <v>50</v>
      </c>
      <c r="K18" s="8">
        <v>18</v>
      </c>
      <c r="L18" s="7">
        <v>40</v>
      </c>
      <c r="M18" s="4">
        <v>54</v>
      </c>
      <c r="N18" s="8">
        <v>14</v>
      </c>
      <c r="O18" s="7">
        <v>44</v>
      </c>
      <c r="P18" s="4">
        <v>60</v>
      </c>
      <c r="Q18" s="8">
        <v>16</v>
      </c>
      <c r="R18" s="7">
        <v>0</v>
      </c>
      <c r="S18" s="4">
        <v>0</v>
      </c>
      <c r="T18" s="8">
        <v>0</v>
      </c>
    </row>
    <row r="19" spans="1:20" s="10" customFormat="1">
      <c r="A19" s="12">
        <v>37762</v>
      </c>
      <c r="B19" s="15" t="s">
        <v>49</v>
      </c>
      <c r="C19" s="7">
        <f t="shared" si="4"/>
        <v>147</v>
      </c>
      <c r="D19" s="7">
        <f t="shared" si="5"/>
        <v>167</v>
      </c>
      <c r="E19" s="8">
        <v>20</v>
      </c>
      <c r="F19" s="7">
        <v>39</v>
      </c>
      <c r="G19" s="16">
        <v>40</v>
      </c>
      <c r="H19" s="8">
        <v>1</v>
      </c>
      <c r="I19" s="7">
        <v>38</v>
      </c>
      <c r="J19" s="4">
        <v>48</v>
      </c>
      <c r="K19" s="8">
        <v>10</v>
      </c>
      <c r="L19" s="7">
        <v>34</v>
      </c>
      <c r="M19" s="4">
        <v>39</v>
      </c>
      <c r="N19" s="8">
        <v>5</v>
      </c>
      <c r="O19" s="7">
        <v>36</v>
      </c>
      <c r="P19" s="4">
        <v>40</v>
      </c>
      <c r="Q19" s="8">
        <v>4</v>
      </c>
      <c r="R19" s="7">
        <v>0</v>
      </c>
      <c r="S19" s="4">
        <v>0</v>
      </c>
      <c r="T19" s="8">
        <v>0</v>
      </c>
    </row>
    <row r="20" spans="1:20" s="10" customFormat="1">
      <c r="A20" s="36" t="s">
        <v>2</v>
      </c>
      <c r="B20" s="37"/>
      <c r="C20" s="5">
        <v>384</v>
      </c>
      <c r="D20" s="5">
        <v>469</v>
      </c>
      <c r="E20" s="5">
        <v>85</v>
      </c>
      <c r="F20" s="5">
        <v>125</v>
      </c>
      <c r="G20" s="5">
        <v>139</v>
      </c>
      <c r="H20" s="5">
        <v>14</v>
      </c>
      <c r="I20" s="5">
        <v>86</v>
      </c>
      <c r="J20" s="5">
        <v>117</v>
      </c>
      <c r="K20" s="5">
        <v>31</v>
      </c>
      <c r="L20" s="5">
        <v>93</v>
      </c>
      <c r="M20" s="5">
        <v>113</v>
      </c>
      <c r="N20" s="5">
        <v>20</v>
      </c>
      <c r="O20" s="5">
        <v>80</v>
      </c>
      <c r="P20" s="5">
        <v>100</v>
      </c>
      <c r="Q20" s="5">
        <v>20</v>
      </c>
      <c r="R20" s="5">
        <v>0</v>
      </c>
      <c r="S20" s="5">
        <v>0</v>
      </c>
      <c r="T20" s="5">
        <v>0</v>
      </c>
    </row>
    <row r="21" spans="1:20" s="10" customFormat="1">
      <c r="A21" s="12">
        <v>36985</v>
      </c>
      <c r="B21" s="15" t="s">
        <v>50</v>
      </c>
      <c r="C21" s="7">
        <f>F21+I21+L21+O21+R21</f>
        <v>7</v>
      </c>
      <c r="D21" s="7">
        <f>G21+J21+M21+P21+S21</f>
        <v>8</v>
      </c>
      <c r="E21" s="8">
        <f>D21-C21</f>
        <v>1</v>
      </c>
      <c r="F21" s="7">
        <v>7</v>
      </c>
      <c r="G21" s="4">
        <v>8</v>
      </c>
      <c r="H21" s="8">
        <v>1</v>
      </c>
      <c r="I21" s="7">
        <v>0</v>
      </c>
      <c r="J21" s="4">
        <v>0</v>
      </c>
      <c r="K21" s="8">
        <v>0</v>
      </c>
      <c r="L21" s="7">
        <v>0</v>
      </c>
      <c r="M21" s="4">
        <v>0</v>
      </c>
      <c r="N21" s="8">
        <v>0</v>
      </c>
      <c r="O21" s="7">
        <v>0</v>
      </c>
      <c r="P21" s="4">
        <v>0</v>
      </c>
      <c r="Q21" s="8">
        <v>0</v>
      </c>
      <c r="R21" s="7">
        <v>0</v>
      </c>
      <c r="S21" s="7">
        <v>0</v>
      </c>
      <c r="T21" s="8">
        <v>0</v>
      </c>
    </row>
    <row r="22" spans="1:20" s="10" customFormat="1">
      <c r="A22" s="12">
        <v>37015</v>
      </c>
      <c r="B22" s="15" t="s">
        <v>51</v>
      </c>
      <c r="C22" s="7">
        <f t="shared" ref="C22:C33" si="6">F22+I22+L22+O22+R22</f>
        <v>54</v>
      </c>
      <c r="D22" s="7">
        <f t="shared" ref="D22:D33" si="7">G22+J22+M22+P22+S22</f>
        <v>82</v>
      </c>
      <c r="E22" s="8">
        <f t="shared" ref="E22:E34" si="8">D22-C22</f>
        <v>28</v>
      </c>
      <c r="F22" s="7">
        <v>12</v>
      </c>
      <c r="G22" s="16">
        <v>17</v>
      </c>
      <c r="H22" s="8">
        <v>5</v>
      </c>
      <c r="I22" s="7">
        <v>15</v>
      </c>
      <c r="J22" s="4">
        <v>20</v>
      </c>
      <c r="K22" s="8">
        <v>5</v>
      </c>
      <c r="L22" s="7">
        <v>14</v>
      </c>
      <c r="M22" s="4">
        <v>20</v>
      </c>
      <c r="N22" s="8">
        <v>6</v>
      </c>
      <c r="O22" s="7">
        <v>13</v>
      </c>
      <c r="P22" s="4">
        <v>25</v>
      </c>
      <c r="Q22" s="8">
        <v>12</v>
      </c>
      <c r="R22" s="7">
        <v>0</v>
      </c>
      <c r="S22" s="7">
        <v>0</v>
      </c>
      <c r="T22" s="8">
        <v>0</v>
      </c>
    </row>
    <row r="23" spans="1:20" s="10" customFormat="1">
      <c r="A23" s="12">
        <v>37320</v>
      </c>
      <c r="B23" s="15" t="s">
        <v>52</v>
      </c>
      <c r="C23" s="7">
        <f t="shared" si="6"/>
        <v>51</v>
      </c>
      <c r="D23" s="7">
        <f t="shared" si="7"/>
        <v>58</v>
      </c>
      <c r="E23" s="8">
        <f t="shared" si="8"/>
        <v>7</v>
      </c>
      <c r="F23" s="7">
        <v>15</v>
      </c>
      <c r="G23" s="16">
        <v>18</v>
      </c>
      <c r="H23" s="8">
        <v>3</v>
      </c>
      <c r="I23" s="7">
        <v>13</v>
      </c>
      <c r="J23" s="4">
        <v>20</v>
      </c>
      <c r="K23" s="8">
        <v>7</v>
      </c>
      <c r="L23" s="7">
        <v>23</v>
      </c>
      <c r="M23" s="4">
        <v>20</v>
      </c>
      <c r="N23" s="8">
        <v>-3</v>
      </c>
      <c r="O23" s="7">
        <v>0</v>
      </c>
      <c r="P23" s="4">
        <v>0</v>
      </c>
      <c r="Q23" s="8">
        <f>P23-O23</f>
        <v>0</v>
      </c>
      <c r="R23" s="7">
        <v>0</v>
      </c>
      <c r="S23" s="7">
        <v>0</v>
      </c>
      <c r="T23" s="8">
        <v>0</v>
      </c>
    </row>
    <row r="24" spans="1:20" s="10" customFormat="1">
      <c r="A24" s="12">
        <v>38051</v>
      </c>
      <c r="B24" s="15" t="s">
        <v>53</v>
      </c>
      <c r="C24" s="7">
        <f t="shared" si="6"/>
        <v>16</v>
      </c>
      <c r="D24" s="7">
        <f t="shared" si="7"/>
        <v>19</v>
      </c>
      <c r="E24" s="8">
        <f t="shared" si="8"/>
        <v>3</v>
      </c>
      <c r="F24" s="7">
        <v>9</v>
      </c>
      <c r="G24" s="16">
        <v>9</v>
      </c>
      <c r="H24" s="8">
        <v>0</v>
      </c>
      <c r="I24" s="7">
        <v>7</v>
      </c>
      <c r="J24" s="4">
        <v>10</v>
      </c>
      <c r="K24" s="8">
        <v>3</v>
      </c>
      <c r="L24" s="7">
        <v>0</v>
      </c>
      <c r="M24" s="4">
        <v>0</v>
      </c>
      <c r="N24" s="8">
        <v>0</v>
      </c>
      <c r="O24" s="7">
        <v>0</v>
      </c>
      <c r="P24" s="4">
        <v>0</v>
      </c>
      <c r="Q24" s="8">
        <f t="shared" ref="Q24:Q33" si="9">P24-O24</f>
        <v>0</v>
      </c>
      <c r="R24" s="7">
        <v>0</v>
      </c>
      <c r="S24" s="7">
        <v>0</v>
      </c>
      <c r="T24" s="8">
        <v>0</v>
      </c>
    </row>
    <row r="25" spans="1:20" s="10" customFormat="1">
      <c r="A25" s="12">
        <v>38781</v>
      </c>
      <c r="B25" s="15" t="s">
        <v>54</v>
      </c>
      <c r="C25" s="7">
        <f t="shared" si="6"/>
        <v>56</v>
      </c>
      <c r="D25" s="7">
        <f t="shared" si="7"/>
        <v>59</v>
      </c>
      <c r="E25" s="8">
        <f t="shared" si="8"/>
        <v>3</v>
      </c>
      <c r="F25" s="7">
        <v>17</v>
      </c>
      <c r="G25" s="16">
        <v>19</v>
      </c>
      <c r="H25" s="8">
        <v>2</v>
      </c>
      <c r="I25" s="7">
        <v>20</v>
      </c>
      <c r="J25" s="4">
        <v>20</v>
      </c>
      <c r="K25" s="8">
        <v>0</v>
      </c>
      <c r="L25" s="7">
        <v>19</v>
      </c>
      <c r="M25" s="4">
        <v>20</v>
      </c>
      <c r="N25" s="8">
        <v>1</v>
      </c>
      <c r="O25" s="7">
        <v>0</v>
      </c>
      <c r="P25" s="4">
        <v>0</v>
      </c>
      <c r="Q25" s="8">
        <f t="shared" si="9"/>
        <v>0</v>
      </c>
      <c r="R25" s="7">
        <v>0</v>
      </c>
      <c r="S25" s="7">
        <v>0</v>
      </c>
      <c r="T25" s="8">
        <v>0</v>
      </c>
    </row>
    <row r="26" spans="1:20" s="10" customFormat="1">
      <c r="A26" s="12">
        <v>37351</v>
      </c>
      <c r="B26" s="15" t="s">
        <v>52</v>
      </c>
      <c r="C26" s="7">
        <f t="shared" si="6"/>
        <v>13</v>
      </c>
      <c r="D26" s="7">
        <f t="shared" si="7"/>
        <v>14</v>
      </c>
      <c r="E26" s="8">
        <f t="shared" si="8"/>
        <v>1</v>
      </c>
      <c r="F26" s="7">
        <v>13</v>
      </c>
      <c r="G26" s="4">
        <v>14</v>
      </c>
      <c r="H26" s="8">
        <v>1</v>
      </c>
      <c r="I26" s="7">
        <v>0</v>
      </c>
      <c r="J26" s="4">
        <v>0</v>
      </c>
      <c r="K26" s="8">
        <v>0</v>
      </c>
      <c r="L26" s="7">
        <v>0</v>
      </c>
      <c r="M26" s="4">
        <v>0</v>
      </c>
      <c r="N26" s="8">
        <v>0</v>
      </c>
      <c r="O26" s="7">
        <v>0</v>
      </c>
      <c r="P26" s="4">
        <v>0</v>
      </c>
      <c r="Q26" s="8">
        <f t="shared" si="9"/>
        <v>0</v>
      </c>
      <c r="R26" s="7">
        <v>0</v>
      </c>
      <c r="S26" s="7">
        <v>0</v>
      </c>
      <c r="T26" s="8">
        <v>0</v>
      </c>
    </row>
    <row r="27" spans="1:20" s="10" customFormat="1">
      <c r="A27" s="12">
        <v>38812</v>
      </c>
      <c r="B27" s="15" t="s">
        <v>55</v>
      </c>
      <c r="C27" s="7">
        <f t="shared" si="6"/>
        <v>10</v>
      </c>
      <c r="D27" s="7">
        <f t="shared" si="7"/>
        <v>10</v>
      </c>
      <c r="E27" s="8">
        <f t="shared" si="8"/>
        <v>0</v>
      </c>
      <c r="F27" s="7">
        <v>10</v>
      </c>
      <c r="G27" s="4">
        <v>10</v>
      </c>
      <c r="H27" s="8">
        <v>0</v>
      </c>
      <c r="I27" s="7">
        <v>0</v>
      </c>
      <c r="J27" s="4">
        <v>0</v>
      </c>
      <c r="K27" s="8">
        <v>0</v>
      </c>
      <c r="L27" s="7">
        <v>0</v>
      </c>
      <c r="M27" s="4">
        <v>0</v>
      </c>
      <c r="N27" s="8">
        <v>0</v>
      </c>
      <c r="O27" s="7">
        <v>0</v>
      </c>
      <c r="P27" s="4">
        <v>0</v>
      </c>
      <c r="Q27" s="8">
        <f t="shared" si="9"/>
        <v>0</v>
      </c>
      <c r="R27" s="7">
        <v>0</v>
      </c>
      <c r="S27" s="7">
        <v>0</v>
      </c>
      <c r="T27" s="8">
        <v>0</v>
      </c>
    </row>
    <row r="28" spans="1:20" s="10" customFormat="1">
      <c r="A28" s="12">
        <v>36956</v>
      </c>
      <c r="B28" s="15" t="s">
        <v>56</v>
      </c>
      <c r="C28" s="7">
        <f t="shared" si="6"/>
        <v>57</v>
      </c>
      <c r="D28" s="7">
        <f t="shared" si="7"/>
        <v>90</v>
      </c>
      <c r="E28" s="8">
        <f t="shared" si="8"/>
        <v>33</v>
      </c>
      <c r="F28" s="7">
        <v>15</v>
      </c>
      <c r="G28" s="4">
        <v>30</v>
      </c>
      <c r="H28" s="8">
        <v>15</v>
      </c>
      <c r="I28" s="7">
        <v>22</v>
      </c>
      <c r="J28" s="4">
        <v>30</v>
      </c>
      <c r="K28" s="8">
        <v>8</v>
      </c>
      <c r="L28" s="7">
        <v>20</v>
      </c>
      <c r="M28" s="4">
        <v>30</v>
      </c>
      <c r="N28" s="8">
        <v>10</v>
      </c>
      <c r="O28" s="7">
        <v>0</v>
      </c>
      <c r="P28" s="4">
        <v>0</v>
      </c>
      <c r="Q28" s="8">
        <f t="shared" si="9"/>
        <v>0</v>
      </c>
      <c r="R28" s="7">
        <v>0</v>
      </c>
      <c r="S28" s="7">
        <v>0</v>
      </c>
      <c r="T28" s="8">
        <v>0</v>
      </c>
    </row>
    <row r="29" spans="1:20" s="10" customFormat="1">
      <c r="A29" s="12">
        <v>36987</v>
      </c>
      <c r="B29" s="15" t="s">
        <v>56</v>
      </c>
      <c r="C29" s="7">
        <f t="shared" si="6"/>
        <v>15</v>
      </c>
      <c r="D29" s="7">
        <f t="shared" si="7"/>
        <v>18</v>
      </c>
      <c r="E29" s="8">
        <f t="shared" si="8"/>
        <v>3</v>
      </c>
      <c r="F29" s="7">
        <v>15</v>
      </c>
      <c r="G29" s="4">
        <v>18</v>
      </c>
      <c r="H29" s="8">
        <v>3</v>
      </c>
      <c r="I29" s="7">
        <v>0</v>
      </c>
      <c r="J29" s="4">
        <v>0</v>
      </c>
      <c r="K29" s="8">
        <v>0</v>
      </c>
      <c r="L29" s="7">
        <v>0</v>
      </c>
      <c r="M29" s="4">
        <v>0</v>
      </c>
      <c r="N29" s="8">
        <v>0</v>
      </c>
      <c r="O29" s="7">
        <v>0</v>
      </c>
      <c r="P29" s="4">
        <v>0</v>
      </c>
      <c r="Q29" s="8">
        <f t="shared" si="9"/>
        <v>0</v>
      </c>
      <c r="R29" s="7">
        <v>0</v>
      </c>
      <c r="S29" s="7">
        <v>0</v>
      </c>
      <c r="T29" s="8">
        <v>0</v>
      </c>
    </row>
    <row r="30" spans="1:20" s="10" customFormat="1">
      <c r="A30" s="12">
        <v>36968</v>
      </c>
      <c r="B30" s="15" t="s">
        <v>57</v>
      </c>
      <c r="C30" s="7">
        <f t="shared" si="6"/>
        <v>43</v>
      </c>
      <c r="D30" s="7">
        <f t="shared" si="7"/>
        <v>56</v>
      </c>
      <c r="E30" s="8">
        <f t="shared" si="8"/>
        <v>13</v>
      </c>
      <c r="F30" s="7">
        <v>16</v>
      </c>
      <c r="G30" s="4">
        <v>16</v>
      </c>
      <c r="H30" s="8">
        <v>0</v>
      </c>
      <c r="I30" s="7">
        <v>11</v>
      </c>
      <c r="J30" s="4">
        <v>20</v>
      </c>
      <c r="K30" s="8">
        <v>9</v>
      </c>
      <c r="L30" s="7">
        <v>16</v>
      </c>
      <c r="M30" s="4">
        <v>20</v>
      </c>
      <c r="N30" s="8">
        <v>4</v>
      </c>
      <c r="O30" s="7">
        <v>0</v>
      </c>
      <c r="P30" s="4">
        <v>0</v>
      </c>
      <c r="Q30" s="8">
        <f t="shared" si="9"/>
        <v>0</v>
      </c>
      <c r="R30" s="7">
        <v>0</v>
      </c>
      <c r="S30" s="7">
        <v>0</v>
      </c>
      <c r="T30" s="8">
        <v>0</v>
      </c>
    </row>
    <row r="31" spans="1:20" s="10" customFormat="1">
      <c r="A31" s="12" t="s">
        <v>58</v>
      </c>
      <c r="B31" s="15" t="s">
        <v>59</v>
      </c>
      <c r="C31" s="7">
        <f t="shared" si="6"/>
        <v>23</v>
      </c>
      <c r="D31" s="7">
        <f t="shared" si="7"/>
        <v>27</v>
      </c>
      <c r="E31" s="8">
        <f t="shared" si="8"/>
        <v>4</v>
      </c>
      <c r="F31" s="7">
        <v>9</v>
      </c>
      <c r="G31" s="4">
        <v>10</v>
      </c>
      <c r="H31" s="8">
        <v>1</v>
      </c>
      <c r="I31" s="9">
        <v>9</v>
      </c>
      <c r="J31" s="4">
        <v>12</v>
      </c>
      <c r="K31" s="8">
        <f>J31-I31</f>
        <v>3</v>
      </c>
      <c r="L31" s="7">
        <v>5</v>
      </c>
      <c r="M31" s="4">
        <v>5</v>
      </c>
      <c r="N31" s="8">
        <v>0</v>
      </c>
      <c r="O31" s="7">
        <v>0</v>
      </c>
      <c r="P31" s="4">
        <v>0</v>
      </c>
      <c r="Q31" s="8">
        <f t="shared" si="9"/>
        <v>0</v>
      </c>
      <c r="R31" s="7">
        <v>0</v>
      </c>
      <c r="S31" s="7">
        <v>0</v>
      </c>
      <c r="T31" s="8">
        <v>0</v>
      </c>
    </row>
    <row r="32" spans="1:20" s="10" customFormat="1" ht="30">
      <c r="A32" s="12" t="s">
        <v>60</v>
      </c>
      <c r="B32" s="15" t="s">
        <v>61</v>
      </c>
      <c r="C32" s="7">
        <f t="shared" si="6"/>
        <v>101</v>
      </c>
      <c r="D32" s="7">
        <f t="shared" si="7"/>
        <v>106</v>
      </c>
      <c r="E32" s="8">
        <f t="shared" si="8"/>
        <v>5</v>
      </c>
      <c r="F32" s="7">
        <v>17</v>
      </c>
      <c r="G32" s="4">
        <v>15</v>
      </c>
      <c r="H32" s="8">
        <v>-2</v>
      </c>
      <c r="I32" s="7">
        <v>23</v>
      </c>
      <c r="J32" s="4">
        <v>21</v>
      </c>
      <c r="K32" s="8">
        <v>-2</v>
      </c>
      <c r="L32" s="9">
        <v>34</v>
      </c>
      <c r="M32" s="4">
        <v>39</v>
      </c>
      <c r="N32" s="8">
        <f>M32-L32</f>
        <v>5</v>
      </c>
      <c r="O32" s="9">
        <v>27</v>
      </c>
      <c r="P32" s="4">
        <v>31</v>
      </c>
      <c r="Q32" s="8">
        <f t="shared" si="9"/>
        <v>4</v>
      </c>
      <c r="R32" s="7">
        <v>0</v>
      </c>
      <c r="S32" s="7">
        <v>0</v>
      </c>
      <c r="T32" s="8">
        <v>0</v>
      </c>
    </row>
    <row r="33" spans="1:20" s="10" customFormat="1">
      <c r="A33" s="12" t="s">
        <v>62</v>
      </c>
      <c r="B33" s="15" t="s">
        <v>63</v>
      </c>
      <c r="C33" s="7">
        <f t="shared" si="6"/>
        <v>4</v>
      </c>
      <c r="D33" s="7">
        <f t="shared" si="7"/>
        <v>5</v>
      </c>
      <c r="E33" s="8">
        <f t="shared" si="8"/>
        <v>1</v>
      </c>
      <c r="F33" s="7">
        <v>4</v>
      </c>
      <c r="G33" s="4">
        <v>5</v>
      </c>
      <c r="H33" s="8">
        <v>1</v>
      </c>
      <c r="I33" s="7">
        <v>0</v>
      </c>
      <c r="J33" s="4">
        <v>0</v>
      </c>
      <c r="K33" s="8">
        <v>0</v>
      </c>
      <c r="L33" s="7">
        <v>0</v>
      </c>
      <c r="M33" s="4">
        <v>0</v>
      </c>
      <c r="N33" s="8">
        <v>0</v>
      </c>
      <c r="O33" s="7">
        <v>0</v>
      </c>
      <c r="P33" s="4">
        <v>0</v>
      </c>
      <c r="Q33" s="8">
        <f t="shared" si="9"/>
        <v>0</v>
      </c>
      <c r="R33" s="7">
        <v>0</v>
      </c>
      <c r="S33" s="7">
        <v>0</v>
      </c>
      <c r="T33" s="8">
        <v>0</v>
      </c>
    </row>
    <row r="34" spans="1:20" s="10" customFormat="1">
      <c r="A34" s="36" t="s">
        <v>3</v>
      </c>
      <c r="B34" s="37"/>
      <c r="C34" s="5">
        <f>SUM(C21:C33)</f>
        <v>450</v>
      </c>
      <c r="D34" s="5">
        <f>SUM(D21:D33)</f>
        <v>552</v>
      </c>
      <c r="E34" s="5">
        <f t="shared" si="8"/>
        <v>102</v>
      </c>
      <c r="F34" s="5">
        <v>159</v>
      </c>
      <c r="G34" s="5">
        <v>189</v>
      </c>
      <c r="H34" s="5">
        <v>30</v>
      </c>
      <c r="I34" s="5">
        <f>SUM(I21:I33)</f>
        <v>120</v>
      </c>
      <c r="J34" s="5">
        <v>153</v>
      </c>
      <c r="K34" s="5">
        <f>J34-I34</f>
        <v>33</v>
      </c>
      <c r="L34" s="5">
        <f>SUM(L21:L33)</f>
        <v>131</v>
      </c>
      <c r="M34" s="5">
        <v>154</v>
      </c>
      <c r="N34" s="5">
        <f>M34-L34</f>
        <v>23</v>
      </c>
      <c r="O34" s="5">
        <f>SUM(O21:O33)</f>
        <v>40</v>
      </c>
      <c r="P34" s="5">
        <f>SUM(P21:P33)</f>
        <v>56</v>
      </c>
      <c r="Q34" s="5">
        <f>P34-O34</f>
        <v>16</v>
      </c>
      <c r="R34" s="5">
        <v>0</v>
      </c>
      <c r="S34" s="5">
        <v>0</v>
      </c>
      <c r="T34" s="5">
        <v>0</v>
      </c>
    </row>
    <row r="35" spans="1:20" s="10" customFormat="1">
      <c r="A35" s="12" t="s">
        <v>64</v>
      </c>
      <c r="B35" s="15" t="s">
        <v>65</v>
      </c>
      <c r="C35" s="7">
        <f>F35+I35+L35+O35+R35</f>
        <v>27</v>
      </c>
      <c r="D35" s="7">
        <f>G35+J35+M35+P35+S35</f>
        <v>30</v>
      </c>
      <c r="E35" s="8">
        <f>D35-C35</f>
        <v>3</v>
      </c>
      <c r="F35" s="7">
        <v>9</v>
      </c>
      <c r="G35" s="4">
        <v>10</v>
      </c>
      <c r="H35" s="8">
        <v>1</v>
      </c>
      <c r="I35" s="7">
        <v>11</v>
      </c>
      <c r="J35" s="4">
        <v>10</v>
      </c>
      <c r="K35" s="8">
        <v>-1</v>
      </c>
      <c r="L35" s="7">
        <v>7</v>
      </c>
      <c r="M35" s="4">
        <v>10</v>
      </c>
      <c r="N35" s="8">
        <v>3</v>
      </c>
      <c r="O35" s="7">
        <v>0</v>
      </c>
      <c r="P35" s="4">
        <v>0</v>
      </c>
      <c r="Q35" s="8">
        <v>0</v>
      </c>
      <c r="R35" s="7">
        <v>0</v>
      </c>
      <c r="S35" s="7">
        <v>0</v>
      </c>
      <c r="T35" s="8">
        <v>0</v>
      </c>
    </row>
    <row r="36" spans="1:20" s="10" customFormat="1">
      <c r="A36" s="12" t="s">
        <v>66</v>
      </c>
      <c r="B36" s="15" t="s">
        <v>65</v>
      </c>
      <c r="C36" s="7">
        <f t="shared" ref="C36:C43" si="10">F36+I36+L36+O36+R36</f>
        <v>13</v>
      </c>
      <c r="D36" s="7">
        <f t="shared" ref="D36:D43" si="11">G36+J36+M36+P36+S36</f>
        <v>14</v>
      </c>
      <c r="E36" s="8">
        <f t="shared" ref="E36:E44" si="12">D36-C36</f>
        <v>1</v>
      </c>
      <c r="F36" s="7">
        <v>13</v>
      </c>
      <c r="G36" s="4">
        <v>14</v>
      </c>
      <c r="H36" s="8">
        <v>1</v>
      </c>
      <c r="I36" s="7">
        <v>0</v>
      </c>
      <c r="J36" s="4">
        <v>0</v>
      </c>
      <c r="K36" s="8">
        <v>0</v>
      </c>
      <c r="L36" s="7">
        <v>0</v>
      </c>
      <c r="M36" s="4">
        <v>0</v>
      </c>
      <c r="N36" s="8">
        <v>0</v>
      </c>
      <c r="O36" s="7">
        <v>0</v>
      </c>
      <c r="P36" s="4">
        <v>0</v>
      </c>
      <c r="Q36" s="8">
        <v>0</v>
      </c>
      <c r="R36" s="7">
        <v>0</v>
      </c>
      <c r="S36" s="7">
        <v>0</v>
      </c>
      <c r="T36" s="8">
        <v>0</v>
      </c>
    </row>
    <row r="37" spans="1:20" s="10" customFormat="1">
      <c r="A37" s="12" t="s">
        <v>67</v>
      </c>
      <c r="B37" s="15" t="s">
        <v>68</v>
      </c>
      <c r="C37" s="7">
        <f t="shared" si="10"/>
        <v>7</v>
      </c>
      <c r="D37" s="7">
        <f t="shared" si="11"/>
        <v>9</v>
      </c>
      <c r="E37" s="8">
        <f t="shared" si="12"/>
        <v>2</v>
      </c>
      <c r="F37" s="7">
        <v>7</v>
      </c>
      <c r="G37" s="4">
        <v>9</v>
      </c>
      <c r="H37" s="8">
        <v>2</v>
      </c>
      <c r="I37" s="7">
        <v>0</v>
      </c>
      <c r="J37" s="4">
        <v>0</v>
      </c>
      <c r="K37" s="8">
        <v>0</v>
      </c>
      <c r="L37" s="7">
        <v>0</v>
      </c>
      <c r="M37" s="4">
        <v>0</v>
      </c>
      <c r="N37" s="8">
        <v>0</v>
      </c>
      <c r="O37" s="7">
        <v>0</v>
      </c>
      <c r="P37" s="4">
        <v>0</v>
      </c>
      <c r="Q37" s="8">
        <v>0</v>
      </c>
      <c r="R37" s="7">
        <v>0</v>
      </c>
      <c r="S37" s="7">
        <v>0</v>
      </c>
      <c r="T37" s="8">
        <v>0</v>
      </c>
    </row>
    <row r="38" spans="1:20" s="10" customFormat="1" ht="30">
      <c r="A38" s="12" t="s">
        <v>69</v>
      </c>
      <c r="B38" s="15" t="s">
        <v>70</v>
      </c>
      <c r="C38" s="7">
        <f t="shared" si="10"/>
        <v>11</v>
      </c>
      <c r="D38" s="7">
        <f t="shared" si="11"/>
        <v>11</v>
      </c>
      <c r="E38" s="8">
        <f t="shared" si="12"/>
        <v>0</v>
      </c>
      <c r="F38" s="7">
        <v>11</v>
      </c>
      <c r="G38" s="4">
        <v>11</v>
      </c>
      <c r="H38" s="8">
        <v>0</v>
      </c>
      <c r="I38" s="7">
        <v>0</v>
      </c>
      <c r="J38" s="4">
        <v>0</v>
      </c>
      <c r="K38" s="8">
        <v>0</v>
      </c>
      <c r="L38" s="7">
        <v>0</v>
      </c>
      <c r="M38" s="4">
        <v>0</v>
      </c>
      <c r="N38" s="8">
        <v>0</v>
      </c>
      <c r="O38" s="7">
        <v>0</v>
      </c>
      <c r="P38" s="4">
        <v>0</v>
      </c>
      <c r="Q38" s="8">
        <v>0</v>
      </c>
      <c r="R38" s="7">
        <v>0</v>
      </c>
      <c r="S38" s="7">
        <v>0</v>
      </c>
      <c r="T38" s="8">
        <v>0</v>
      </c>
    </row>
    <row r="39" spans="1:20" s="10" customFormat="1">
      <c r="A39" s="12" t="s">
        <v>71</v>
      </c>
      <c r="B39" s="15" t="s">
        <v>63</v>
      </c>
      <c r="C39" s="7">
        <f t="shared" si="10"/>
        <v>8</v>
      </c>
      <c r="D39" s="7">
        <f t="shared" si="11"/>
        <v>8</v>
      </c>
      <c r="E39" s="8">
        <f t="shared" si="12"/>
        <v>0</v>
      </c>
      <c r="F39" s="7">
        <v>8</v>
      </c>
      <c r="G39" s="4">
        <v>8</v>
      </c>
      <c r="H39" s="8">
        <v>0</v>
      </c>
      <c r="I39" s="7">
        <v>0</v>
      </c>
      <c r="J39" s="4">
        <v>0</v>
      </c>
      <c r="K39" s="8">
        <v>0</v>
      </c>
      <c r="L39" s="7">
        <v>0</v>
      </c>
      <c r="M39" s="4">
        <v>0</v>
      </c>
      <c r="N39" s="8">
        <v>0</v>
      </c>
      <c r="O39" s="7">
        <v>0</v>
      </c>
      <c r="P39" s="4">
        <v>0</v>
      </c>
      <c r="Q39" s="8">
        <v>0</v>
      </c>
      <c r="R39" s="7">
        <v>0</v>
      </c>
      <c r="S39" s="7">
        <v>0</v>
      </c>
      <c r="T39" s="8">
        <v>0</v>
      </c>
    </row>
    <row r="40" spans="1:20" s="10" customFormat="1">
      <c r="A40" s="12" t="s">
        <v>72</v>
      </c>
      <c r="B40" s="15" t="s">
        <v>73</v>
      </c>
      <c r="C40" s="7">
        <f t="shared" si="10"/>
        <v>130</v>
      </c>
      <c r="D40" s="7">
        <f t="shared" si="11"/>
        <v>128</v>
      </c>
      <c r="E40" s="8">
        <f t="shared" si="12"/>
        <v>-2</v>
      </c>
      <c r="F40" s="7">
        <v>35</v>
      </c>
      <c r="G40" s="4">
        <v>33</v>
      </c>
      <c r="H40" s="8">
        <v>-2</v>
      </c>
      <c r="I40" s="7">
        <v>42</v>
      </c>
      <c r="J40" s="4">
        <v>46</v>
      </c>
      <c r="K40" s="8">
        <v>4</v>
      </c>
      <c r="L40" s="7">
        <v>53</v>
      </c>
      <c r="M40" s="4">
        <v>49</v>
      </c>
      <c r="N40" s="8">
        <v>-4</v>
      </c>
      <c r="O40" s="9">
        <v>0</v>
      </c>
      <c r="P40" s="4">
        <v>0</v>
      </c>
      <c r="Q40" s="8">
        <v>0</v>
      </c>
      <c r="R40" s="7">
        <v>0</v>
      </c>
      <c r="S40" s="7">
        <v>0</v>
      </c>
      <c r="T40" s="8">
        <v>0</v>
      </c>
    </row>
    <row r="41" spans="1:20" s="10" customFormat="1">
      <c r="A41" s="12" t="s">
        <v>74</v>
      </c>
      <c r="B41" s="15" t="s">
        <v>75</v>
      </c>
      <c r="C41" s="7">
        <f t="shared" si="10"/>
        <v>43</v>
      </c>
      <c r="D41" s="7">
        <f t="shared" si="11"/>
        <v>43</v>
      </c>
      <c r="E41" s="8">
        <f t="shared" si="12"/>
        <v>0</v>
      </c>
      <c r="F41" s="7">
        <v>11</v>
      </c>
      <c r="G41" s="4">
        <v>10</v>
      </c>
      <c r="H41" s="8">
        <v>-1</v>
      </c>
      <c r="I41" s="7">
        <v>18</v>
      </c>
      <c r="J41" s="4">
        <v>16</v>
      </c>
      <c r="K41" s="8">
        <v>-2</v>
      </c>
      <c r="L41" s="7">
        <v>14</v>
      </c>
      <c r="M41" s="4">
        <v>17</v>
      </c>
      <c r="N41" s="8">
        <v>3</v>
      </c>
      <c r="O41" s="7">
        <v>0</v>
      </c>
      <c r="P41" s="4">
        <v>0</v>
      </c>
      <c r="Q41" s="8">
        <v>0</v>
      </c>
      <c r="R41" s="7">
        <v>0</v>
      </c>
      <c r="S41" s="7">
        <v>0</v>
      </c>
      <c r="T41" s="8">
        <v>0</v>
      </c>
    </row>
    <row r="42" spans="1:20" s="10" customFormat="1">
      <c r="A42" s="12" t="s">
        <v>76</v>
      </c>
      <c r="B42" s="15" t="s">
        <v>73</v>
      </c>
      <c r="C42" s="7">
        <f t="shared" si="10"/>
        <v>24</v>
      </c>
      <c r="D42" s="7">
        <f t="shared" si="11"/>
        <v>21</v>
      </c>
      <c r="E42" s="8">
        <f t="shared" si="12"/>
        <v>-3</v>
      </c>
      <c r="F42" s="7">
        <v>24</v>
      </c>
      <c r="G42" s="4">
        <v>21</v>
      </c>
      <c r="H42" s="8">
        <v>-3</v>
      </c>
      <c r="I42" s="7">
        <v>0</v>
      </c>
      <c r="J42" s="4">
        <v>0</v>
      </c>
      <c r="K42" s="8">
        <v>0</v>
      </c>
      <c r="L42" s="7">
        <v>0</v>
      </c>
      <c r="M42" s="4">
        <v>0</v>
      </c>
      <c r="N42" s="8">
        <v>0</v>
      </c>
      <c r="O42" s="7">
        <v>0</v>
      </c>
      <c r="P42" s="4">
        <v>0</v>
      </c>
      <c r="Q42" s="8">
        <v>0</v>
      </c>
      <c r="R42" s="7">
        <v>0</v>
      </c>
      <c r="S42" s="7">
        <v>0</v>
      </c>
      <c r="T42" s="8">
        <v>0</v>
      </c>
    </row>
    <row r="43" spans="1:20" s="10" customFormat="1">
      <c r="A43" s="12" t="s">
        <v>77</v>
      </c>
      <c r="B43" s="15" t="s">
        <v>75</v>
      </c>
      <c r="C43" s="7">
        <f t="shared" si="10"/>
        <v>13</v>
      </c>
      <c r="D43" s="7">
        <f t="shared" si="11"/>
        <v>10</v>
      </c>
      <c r="E43" s="8">
        <f t="shared" si="12"/>
        <v>-3</v>
      </c>
      <c r="F43" s="7">
        <v>13</v>
      </c>
      <c r="G43" s="4">
        <v>10</v>
      </c>
      <c r="H43" s="8">
        <v>-3</v>
      </c>
      <c r="I43" s="7">
        <v>0</v>
      </c>
      <c r="J43" s="4">
        <v>0</v>
      </c>
      <c r="K43" s="8">
        <v>0</v>
      </c>
      <c r="L43" s="7">
        <v>0</v>
      </c>
      <c r="M43" s="4">
        <v>0</v>
      </c>
      <c r="N43" s="8">
        <v>0</v>
      </c>
      <c r="O43" s="7">
        <v>0</v>
      </c>
      <c r="P43" s="4">
        <v>0</v>
      </c>
      <c r="Q43" s="8">
        <v>0</v>
      </c>
      <c r="R43" s="7">
        <v>0</v>
      </c>
      <c r="S43" s="7">
        <v>0</v>
      </c>
      <c r="T43" s="8">
        <v>0</v>
      </c>
    </row>
    <row r="44" spans="1:20" s="10" customFormat="1">
      <c r="A44" s="36" t="s">
        <v>4</v>
      </c>
      <c r="B44" s="37"/>
      <c r="C44" s="5">
        <f>SUM(C35:C43)</f>
        <v>276</v>
      </c>
      <c r="D44" s="5">
        <f>SUM(D35:D43)</f>
        <v>274</v>
      </c>
      <c r="E44" s="5">
        <f t="shared" si="12"/>
        <v>-2</v>
      </c>
      <c r="F44" s="5">
        <v>131</v>
      </c>
      <c r="G44" s="5">
        <v>126</v>
      </c>
      <c r="H44" s="5">
        <v>-5</v>
      </c>
      <c r="I44" s="5">
        <f>SUM(I35:I43)</f>
        <v>71</v>
      </c>
      <c r="J44" s="5">
        <f>SUM(J35:J43)</f>
        <v>72</v>
      </c>
      <c r="K44" s="5">
        <f>J44-I44</f>
        <v>1</v>
      </c>
      <c r="L44" s="5">
        <v>74</v>
      </c>
      <c r="M44" s="5">
        <v>76</v>
      </c>
      <c r="N44" s="5">
        <v>2</v>
      </c>
      <c r="O44" s="5">
        <f>SUM(O35:O43)</f>
        <v>0</v>
      </c>
      <c r="P44" s="5">
        <f t="shared" ref="P44:Q44" si="13">SUM(P35:P43)</f>
        <v>0</v>
      </c>
      <c r="Q44" s="5">
        <f t="shared" si="13"/>
        <v>0</v>
      </c>
      <c r="R44" s="5">
        <v>0</v>
      </c>
      <c r="S44" s="5">
        <v>0</v>
      </c>
      <c r="T44" s="5">
        <v>0</v>
      </c>
    </row>
    <row r="45" spans="1:20" s="10" customFormat="1">
      <c r="A45" s="12">
        <v>36951</v>
      </c>
      <c r="B45" s="15" t="s">
        <v>78</v>
      </c>
      <c r="C45" s="7">
        <f>F45+I45+L45+O45+R45</f>
        <v>33</v>
      </c>
      <c r="D45" s="7">
        <f>G45+J45+M45+P45+S45</f>
        <v>76</v>
      </c>
      <c r="E45" s="8">
        <f>D45-C45</f>
        <v>43</v>
      </c>
      <c r="F45" s="7">
        <v>15</v>
      </c>
      <c r="G45" s="16">
        <v>26</v>
      </c>
      <c r="H45" s="8">
        <v>11</v>
      </c>
      <c r="I45" s="7">
        <v>12</v>
      </c>
      <c r="J45" s="4">
        <v>20</v>
      </c>
      <c r="K45" s="8">
        <v>8</v>
      </c>
      <c r="L45" s="7">
        <v>6</v>
      </c>
      <c r="M45" s="4">
        <v>30</v>
      </c>
      <c r="N45" s="8">
        <v>24</v>
      </c>
      <c r="O45" s="7">
        <v>0</v>
      </c>
      <c r="P45" s="4">
        <v>0</v>
      </c>
      <c r="Q45" s="8">
        <v>0</v>
      </c>
      <c r="R45" s="7">
        <v>0</v>
      </c>
      <c r="S45" s="7">
        <v>0</v>
      </c>
      <c r="T45" s="8">
        <v>0</v>
      </c>
    </row>
    <row r="46" spans="1:20" s="10" customFormat="1">
      <c r="A46" s="12">
        <v>37316</v>
      </c>
      <c r="B46" s="15" t="s">
        <v>79</v>
      </c>
      <c r="C46" s="7">
        <f t="shared" ref="C46:C56" si="14">F46+I46+L46+O46+R46</f>
        <v>64</v>
      </c>
      <c r="D46" s="7">
        <f t="shared" ref="D46:D56" si="15">G46+J46+M46+P46+S46</f>
        <v>90</v>
      </c>
      <c r="E46" s="8">
        <f t="shared" ref="E46:E56" si="16">D46-C46</f>
        <v>26</v>
      </c>
      <c r="F46" s="7">
        <v>22</v>
      </c>
      <c r="G46" s="16">
        <v>30</v>
      </c>
      <c r="H46" s="8">
        <v>8</v>
      </c>
      <c r="I46" s="7">
        <v>24</v>
      </c>
      <c r="J46" s="4">
        <v>30</v>
      </c>
      <c r="K46" s="8">
        <v>6</v>
      </c>
      <c r="L46" s="7">
        <v>18</v>
      </c>
      <c r="M46" s="4">
        <v>30</v>
      </c>
      <c r="N46" s="8">
        <v>12</v>
      </c>
      <c r="O46" s="7">
        <v>0</v>
      </c>
      <c r="P46" s="4">
        <v>0</v>
      </c>
      <c r="Q46" s="8">
        <v>0</v>
      </c>
      <c r="R46" s="7">
        <v>0</v>
      </c>
      <c r="S46" s="7">
        <v>0</v>
      </c>
      <c r="T46" s="8">
        <v>0</v>
      </c>
    </row>
    <row r="47" spans="1:20" s="10" customFormat="1">
      <c r="A47" s="12">
        <v>36982</v>
      </c>
      <c r="B47" s="15" t="s">
        <v>80</v>
      </c>
      <c r="C47" s="7">
        <f t="shared" si="14"/>
        <v>7</v>
      </c>
      <c r="D47" s="7">
        <f t="shared" si="15"/>
        <v>8</v>
      </c>
      <c r="E47" s="8">
        <f t="shared" si="16"/>
        <v>1</v>
      </c>
      <c r="F47" s="7">
        <v>7</v>
      </c>
      <c r="G47" s="4">
        <v>8</v>
      </c>
      <c r="H47" s="8">
        <v>1</v>
      </c>
      <c r="I47" s="7">
        <v>0</v>
      </c>
      <c r="J47" s="4">
        <v>0</v>
      </c>
      <c r="K47" s="8">
        <v>0</v>
      </c>
      <c r="L47" s="7">
        <v>0</v>
      </c>
      <c r="M47" s="4">
        <v>0</v>
      </c>
      <c r="N47" s="8">
        <v>0</v>
      </c>
      <c r="O47" s="7">
        <v>0</v>
      </c>
      <c r="P47" s="4">
        <v>0</v>
      </c>
      <c r="Q47" s="8">
        <v>0</v>
      </c>
      <c r="R47" s="7">
        <v>0</v>
      </c>
      <c r="S47" s="7">
        <v>0</v>
      </c>
      <c r="T47" s="8">
        <v>0</v>
      </c>
    </row>
    <row r="48" spans="1:20" s="10" customFormat="1">
      <c r="A48" s="12">
        <v>37347</v>
      </c>
      <c r="B48" s="15" t="s">
        <v>79</v>
      </c>
      <c r="C48" s="7">
        <f t="shared" si="14"/>
        <v>9</v>
      </c>
      <c r="D48" s="7">
        <f t="shared" si="15"/>
        <v>17</v>
      </c>
      <c r="E48" s="8">
        <f t="shared" si="16"/>
        <v>8</v>
      </c>
      <c r="F48" s="7">
        <v>9</v>
      </c>
      <c r="G48" s="4">
        <v>17</v>
      </c>
      <c r="H48" s="8">
        <v>8</v>
      </c>
      <c r="I48" s="7">
        <v>0</v>
      </c>
      <c r="J48" s="4">
        <v>0</v>
      </c>
      <c r="K48" s="8">
        <v>0</v>
      </c>
      <c r="L48" s="7">
        <v>0</v>
      </c>
      <c r="M48" s="4">
        <v>0</v>
      </c>
      <c r="N48" s="8">
        <v>0</v>
      </c>
      <c r="O48" s="7">
        <v>0</v>
      </c>
      <c r="P48" s="4">
        <v>0</v>
      </c>
      <c r="Q48" s="8">
        <v>0</v>
      </c>
      <c r="R48" s="7">
        <v>0</v>
      </c>
      <c r="S48" s="7">
        <v>0</v>
      </c>
      <c r="T48" s="8">
        <v>0</v>
      </c>
    </row>
    <row r="49" spans="1:20" s="10" customFormat="1" ht="30">
      <c r="A49" s="12">
        <v>37317</v>
      </c>
      <c r="B49" s="15" t="s">
        <v>81</v>
      </c>
      <c r="C49" s="7">
        <f t="shared" si="14"/>
        <v>51</v>
      </c>
      <c r="D49" s="7">
        <f t="shared" si="15"/>
        <v>62</v>
      </c>
      <c r="E49" s="8">
        <f t="shared" si="16"/>
        <v>11</v>
      </c>
      <c r="F49" s="7">
        <v>17</v>
      </c>
      <c r="G49" s="4">
        <v>22</v>
      </c>
      <c r="H49" s="8">
        <v>5</v>
      </c>
      <c r="I49" s="7">
        <v>15</v>
      </c>
      <c r="J49" s="4">
        <v>20</v>
      </c>
      <c r="K49" s="8">
        <v>5</v>
      </c>
      <c r="L49" s="7">
        <v>19</v>
      </c>
      <c r="M49" s="4">
        <v>20</v>
      </c>
      <c r="N49" s="8">
        <v>1</v>
      </c>
      <c r="O49" s="7">
        <v>0</v>
      </c>
      <c r="P49" s="4">
        <v>0</v>
      </c>
      <c r="Q49" s="8">
        <v>0</v>
      </c>
      <c r="R49" s="7">
        <v>0</v>
      </c>
      <c r="S49" s="7">
        <v>0</v>
      </c>
      <c r="T49" s="8">
        <v>0</v>
      </c>
    </row>
    <row r="50" spans="1:20" s="10" customFormat="1" ht="30">
      <c r="A50" s="12">
        <v>37348</v>
      </c>
      <c r="B50" s="15" t="s">
        <v>81</v>
      </c>
      <c r="C50" s="7">
        <f t="shared" si="14"/>
        <v>12</v>
      </c>
      <c r="D50" s="7">
        <f t="shared" si="15"/>
        <v>15</v>
      </c>
      <c r="E50" s="8">
        <f t="shared" si="16"/>
        <v>3</v>
      </c>
      <c r="F50" s="7">
        <v>12</v>
      </c>
      <c r="G50" s="4">
        <v>15</v>
      </c>
      <c r="H50" s="8">
        <v>3</v>
      </c>
      <c r="I50" s="7">
        <v>0</v>
      </c>
      <c r="J50" s="4">
        <v>0</v>
      </c>
      <c r="K50" s="8">
        <v>0</v>
      </c>
      <c r="L50" s="7">
        <v>0</v>
      </c>
      <c r="M50" s="4">
        <v>0</v>
      </c>
      <c r="N50" s="8">
        <v>0</v>
      </c>
      <c r="O50" s="7">
        <v>0</v>
      </c>
      <c r="P50" s="4">
        <v>0</v>
      </c>
      <c r="Q50" s="8">
        <v>0</v>
      </c>
      <c r="R50" s="7">
        <v>0</v>
      </c>
      <c r="S50" s="7">
        <v>0</v>
      </c>
      <c r="T50" s="8">
        <v>0</v>
      </c>
    </row>
    <row r="51" spans="1:20" s="10" customFormat="1">
      <c r="A51" s="12">
        <v>36959</v>
      </c>
      <c r="B51" s="15" t="s">
        <v>82</v>
      </c>
      <c r="C51" s="7">
        <f t="shared" si="14"/>
        <v>40</v>
      </c>
      <c r="D51" s="7">
        <f t="shared" si="15"/>
        <v>50</v>
      </c>
      <c r="E51" s="8">
        <f t="shared" si="16"/>
        <v>10</v>
      </c>
      <c r="F51" s="7">
        <v>16</v>
      </c>
      <c r="G51" s="4">
        <v>20</v>
      </c>
      <c r="H51" s="8">
        <v>4</v>
      </c>
      <c r="I51" s="7">
        <v>17</v>
      </c>
      <c r="J51" s="4">
        <v>20</v>
      </c>
      <c r="K51" s="8">
        <v>3</v>
      </c>
      <c r="L51" s="7">
        <v>7</v>
      </c>
      <c r="M51" s="4">
        <v>10</v>
      </c>
      <c r="N51" s="8">
        <v>3</v>
      </c>
      <c r="O51" s="7">
        <v>0</v>
      </c>
      <c r="P51" s="4">
        <v>0</v>
      </c>
      <c r="Q51" s="8">
        <v>0</v>
      </c>
      <c r="R51" s="7">
        <v>0</v>
      </c>
      <c r="S51" s="7">
        <v>0</v>
      </c>
      <c r="T51" s="8">
        <v>0</v>
      </c>
    </row>
    <row r="52" spans="1:20" s="10" customFormat="1">
      <c r="A52" s="12">
        <v>37689</v>
      </c>
      <c r="B52" s="15" t="s">
        <v>83</v>
      </c>
      <c r="C52" s="7">
        <f t="shared" si="14"/>
        <v>59</v>
      </c>
      <c r="D52" s="7">
        <f t="shared" si="15"/>
        <v>64</v>
      </c>
      <c r="E52" s="8">
        <f t="shared" si="16"/>
        <v>5</v>
      </c>
      <c r="F52" s="7">
        <v>21</v>
      </c>
      <c r="G52" s="4">
        <v>23</v>
      </c>
      <c r="H52" s="8">
        <v>2</v>
      </c>
      <c r="I52" s="7">
        <v>19</v>
      </c>
      <c r="J52" s="4">
        <v>20</v>
      </c>
      <c r="K52" s="8">
        <v>1</v>
      </c>
      <c r="L52" s="7">
        <v>19</v>
      </c>
      <c r="M52" s="4">
        <v>21</v>
      </c>
      <c r="N52" s="8">
        <v>2</v>
      </c>
      <c r="O52" s="7">
        <v>0</v>
      </c>
      <c r="P52" s="4">
        <v>0</v>
      </c>
      <c r="Q52" s="8">
        <v>0</v>
      </c>
      <c r="R52" s="7">
        <v>0</v>
      </c>
      <c r="S52" s="7">
        <v>0</v>
      </c>
      <c r="T52" s="8">
        <v>0</v>
      </c>
    </row>
    <row r="53" spans="1:20" s="10" customFormat="1">
      <c r="A53" s="12">
        <v>36990</v>
      </c>
      <c r="B53" s="15" t="s">
        <v>82</v>
      </c>
      <c r="C53" s="7">
        <f t="shared" si="14"/>
        <v>14</v>
      </c>
      <c r="D53" s="7">
        <f t="shared" si="15"/>
        <v>19</v>
      </c>
      <c r="E53" s="8">
        <f t="shared" si="16"/>
        <v>5</v>
      </c>
      <c r="F53" s="7">
        <v>14</v>
      </c>
      <c r="G53" s="4">
        <v>19</v>
      </c>
      <c r="H53" s="8">
        <v>5</v>
      </c>
      <c r="I53" s="7">
        <v>0</v>
      </c>
      <c r="J53" s="4">
        <v>0</v>
      </c>
      <c r="K53" s="8">
        <v>0</v>
      </c>
      <c r="L53" s="7">
        <v>0</v>
      </c>
      <c r="M53" s="4">
        <v>0</v>
      </c>
      <c r="N53" s="8">
        <v>0</v>
      </c>
      <c r="O53" s="7">
        <v>0</v>
      </c>
      <c r="P53" s="4">
        <v>0</v>
      </c>
      <c r="Q53" s="8">
        <v>0</v>
      </c>
      <c r="R53" s="7">
        <v>0</v>
      </c>
      <c r="S53" s="7">
        <v>0</v>
      </c>
      <c r="T53" s="8">
        <v>0</v>
      </c>
    </row>
    <row r="54" spans="1:20" s="10" customFormat="1">
      <c r="A54" s="12">
        <v>37720</v>
      </c>
      <c r="B54" s="15" t="s">
        <v>83</v>
      </c>
      <c r="C54" s="7">
        <f t="shared" si="14"/>
        <v>17</v>
      </c>
      <c r="D54" s="7">
        <f t="shared" si="15"/>
        <v>20</v>
      </c>
      <c r="E54" s="8">
        <f t="shared" si="16"/>
        <v>3</v>
      </c>
      <c r="F54" s="7">
        <v>17</v>
      </c>
      <c r="G54" s="4">
        <v>20</v>
      </c>
      <c r="H54" s="8">
        <v>3</v>
      </c>
      <c r="I54" s="7">
        <v>0</v>
      </c>
      <c r="J54" s="4">
        <v>0</v>
      </c>
      <c r="K54" s="8">
        <v>0</v>
      </c>
      <c r="L54" s="7">
        <v>0</v>
      </c>
      <c r="M54" s="4">
        <v>0</v>
      </c>
      <c r="N54" s="8">
        <v>0</v>
      </c>
      <c r="O54" s="7">
        <v>0</v>
      </c>
      <c r="P54" s="4">
        <v>0</v>
      </c>
      <c r="Q54" s="8">
        <v>0</v>
      </c>
      <c r="R54" s="7">
        <v>0</v>
      </c>
      <c r="S54" s="7">
        <v>0</v>
      </c>
      <c r="T54" s="8">
        <v>0</v>
      </c>
    </row>
    <row r="55" spans="1:20" s="10" customFormat="1">
      <c r="A55" s="12" t="s">
        <v>84</v>
      </c>
      <c r="B55" s="15" t="s">
        <v>63</v>
      </c>
      <c r="C55" s="7">
        <f t="shared" si="14"/>
        <v>124</v>
      </c>
      <c r="D55" s="7">
        <f t="shared" si="15"/>
        <v>129</v>
      </c>
      <c r="E55" s="8">
        <f t="shared" si="16"/>
        <v>5</v>
      </c>
      <c r="F55" s="7">
        <v>32</v>
      </c>
      <c r="G55" s="4">
        <v>33</v>
      </c>
      <c r="H55" s="8">
        <v>1</v>
      </c>
      <c r="I55" s="7">
        <v>45</v>
      </c>
      <c r="J55" s="4">
        <v>44</v>
      </c>
      <c r="K55" s="8">
        <v>-1</v>
      </c>
      <c r="L55" s="7">
        <v>47</v>
      </c>
      <c r="M55" s="4">
        <v>52</v>
      </c>
      <c r="N55" s="8">
        <v>5</v>
      </c>
      <c r="O55" s="7">
        <v>0</v>
      </c>
      <c r="P55" s="4">
        <v>0</v>
      </c>
      <c r="Q55" s="8">
        <v>0</v>
      </c>
      <c r="R55" s="7">
        <v>0</v>
      </c>
      <c r="S55" s="7">
        <v>0</v>
      </c>
      <c r="T55" s="8">
        <v>0</v>
      </c>
    </row>
    <row r="56" spans="1:20" s="10" customFormat="1">
      <c r="A56" s="12" t="s">
        <v>62</v>
      </c>
      <c r="B56" s="15" t="s">
        <v>63</v>
      </c>
      <c r="C56" s="7">
        <f t="shared" si="14"/>
        <v>9</v>
      </c>
      <c r="D56" s="7">
        <f t="shared" si="15"/>
        <v>10</v>
      </c>
      <c r="E56" s="8">
        <f t="shared" si="16"/>
        <v>1</v>
      </c>
      <c r="F56" s="7">
        <v>9</v>
      </c>
      <c r="G56" s="4">
        <v>10</v>
      </c>
      <c r="H56" s="8">
        <v>1</v>
      </c>
      <c r="I56" s="7">
        <v>0</v>
      </c>
      <c r="J56" s="4">
        <v>0</v>
      </c>
      <c r="K56" s="8">
        <v>0</v>
      </c>
      <c r="L56" s="7">
        <v>0</v>
      </c>
      <c r="M56" s="4">
        <v>0</v>
      </c>
      <c r="N56" s="8">
        <v>0</v>
      </c>
      <c r="O56" s="7">
        <v>0</v>
      </c>
      <c r="P56" s="4">
        <v>0</v>
      </c>
      <c r="Q56" s="8">
        <v>0</v>
      </c>
      <c r="R56" s="7">
        <v>0</v>
      </c>
      <c r="S56" s="7">
        <v>0</v>
      </c>
      <c r="T56" s="8">
        <v>0</v>
      </c>
    </row>
    <row r="57" spans="1:20" s="10" customFormat="1">
      <c r="A57" s="36" t="s">
        <v>5</v>
      </c>
      <c r="B57" s="37"/>
      <c r="C57" s="17">
        <f>SUM(C45:C56)</f>
        <v>439</v>
      </c>
      <c r="D57" s="17">
        <f>SUM(D45:D56)</f>
        <v>560</v>
      </c>
      <c r="E57" s="5">
        <f>D57-C57</f>
        <v>121</v>
      </c>
      <c r="F57" s="17">
        <v>191</v>
      </c>
      <c r="G57" s="17">
        <v>243</v>
      </c>
      <c r="H57" s="17">
        <v>52</v>
      </c>
      <c r="I57" s="17">
        <f>SUM(I45:I56)</f>
        <v>132</v>
      </c>
      <c r="J57" s="17">
        <f>SUM(J45:J56)</f>
        <v>154</v>
      </c>
      <c r="K57" s="17">
        <f>J57-I57</f>
        <v>22</v>
      </c>
      <c r="L57" s="17">
        <v>116</v>
      </c>
      <c r="M57" s="17">
        <v>163</v>
      </c>
      <c r="N57" s="17">
        <v>47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</row>
    <row r="58" spans="1:20" s="10" customFormat="1">
      <c r="A58" s="12" t="s">
        <v>85</v>
      </c>
      <c r="B58" s="15" t="s">
        <v>86</v>
      </c>
      <c r="C58" s="7">
        <f>F58+I58+L58+O58+R58</f>
        <v>33</v>
      </c>
      <c r="D58" s="7">
        <f>G58+J58+M58+P58+S58</f>
        <v>48</v>
      </c>
      <c r="E58" s="8">
        <v>15</v>
      </c>
      <c r="F58" s="7">
        <v>0</v>
      </c>
      <c r="G58" s="20">
        <v>0</v>
      </c>
      <c r="H58" s="8">
        <v>0</v>
      </c>
      <c r="I58" s="7">
        <v>17</v>
      </c>
      <c r="J58" s="4">
        <v>25</v>
      </c>
      <c r="K58" s="8">
        <v>8</v>
      </c>
      <c r="L58" s="7">
        <v>16</v>
      </c>
      <c r="M58" s="4">
        <v>23</v>
      </c>
      <c r="N58" s="8">
        <v>7</v>
      </c>
      <c r="O58" s="7">
        <v>0</v>
      </c>
      <c r="P58" s="4">
        <v>0</v>
      </c>
      <c r="Q58" s="8">
        <v>0</v>
      </c>
      <c r="R58" s="7">
        <v>0</v>
      </c>
      <c r="S58" s="4">
        <v>0</v>
      </c>
      <c r="T58" s="8">
        <v>0</v>
      </c>
    </row>
    <row r="59" spans="1:20" s="10" customFormat="1">
      <c r="A59" s="12" t="s">
        <v>87</v>
      </c>
      <c r="B59" s="15" t="s">
        <v>88</v>
      </c>
      <c r="C59" s="7">
        <f t="shared" ref="C59:C63" si="17">F59+I59+L59+O59+R59</f>
        <v>49</v>
      </c>
      <c r="D59" s="7">
        <f t="shared" ref="D59:D63" si="18">G59+J59+M59+P59+S59</f>
        <v>48</v>
      </c>
      <c r="E59" s="8">
        <v>-1</v>
      </c>
      <c r="F59" s="7">
        <v>13</v>
      </c>
      <c r="G59" s="4">
        <v>10</v>
      </c>
      <c r="H59" s="8">
        <v>-3</v>
      </c>
      <c r="I59" s="7">
        <v>10</v>
      </c>
      <c r="J59" s="4">
        <v>11</v>
      </c>
      <c r="K59" s="8">
        <v>1</v>
      </c>
      <c r="L59" s="7">
        <v>11</v>
      </c>
      <c r="M59" s="4">
        <v>12</v>
      </c>
      <c r="N59" s="8">
        <v>1</v>
      </c>
      <c r="O59" s="7">
        <v>11</v>
      </c>
      <c r="P59" s="4">
        <v>10</v>
      </c>
      <c r="Q59" s="8">
        <v>-1</v>
      </c>
      <c r="R59" s="7">
        <v>4</v>
      </c>
      <c r="S59" s="4">
        <v>5</v>
      </c>
      <c r="T59" s="8">
        <v>1</v>
      </c>
    </row>
    <row r="60" spans="1:20" s="10" customFormat="1">
      <c r="A60" s="12" t="s">
        <v>89</v>
      </c>
      <c r="B60" s="15" t="s">
        <v>90</v>
      </c>
      <c r="C60" s="7">
        <f t="shared" si="17"/>
        <v>14</v>
      </c>
      <c r="D60" s="7">
        <f t="shared" si="18"/>
        <v>16</v>
      </c>
      <c r="E60" s="8">
        <v>2</v>
      </c>
      <c r="F60" s="7">
        <v>14</v>
      </c>
      <c r="G60" s="4">
        <v>16</v>
      </c>
      <c r="H60" s="8">
        <v>2</v>
      </c>
      <c r="I60" s="7">
        <v>0</v>
      </c>
      <c r="J60" s="4">
        <v>0</v>
      </c>
      <c r="K60" s="8">
        <v>0</v>
      </c>
      <c r="L60" s="7">
        <v>0</v>
      </c>
      <c r="M60" s="4">
        <v>0</v>
      </c>
      <c r="N60" s="8">
        <v>0</v>
      </c>
      <c r="O60" s="7">
        <v>0</v>
      </c>
      <c r="P60" s="4">
        <v>0</v>
      </c>
      <c r="Q60" s="8">
        <v>0</v>
      </c>
      <c r="R60" s="7">
        <v>0</v>
      </c>
      <c r="S60" s="4">
        <v>0</v>
      </c>
      <c r="T60" s="8">
        <v>0</v>
      </c>
    </row>
    <row r="61" spans="1:20" s="10" customFormat="1">
      <c r="A61" s="12" t="s">
        <v>91</v>
      </c>
      <c r="B61" s="15" t="s">
        <v>90</v>
      </c>
      <c r="C61" s="7">
        <f t="shared" si="17"/>
        <v>10</v>
      </c>
      <c r="D61" s="7">
        <f t="shared" si="18"/>
        <v>10</v>
      </c>
      <c r="E61" s="8">
        <v>0</v>
      </c>
      <c r="F61" s="7">
        <v>10</v>
      </c>
      <c r="G61" s="20">
        <v>10</v>
      </c>
      <c r="H61" s="8">
        <v>0</v>
      </c>
      <c r="I61" s="7">
        <v>0</v>
      </c>
      <c r="J61" s="4">
        <v>0</v>
      </c>
      <c r="K61" s="8">
        <v>0</v>
      </c>
      <c r="L61" s="7">
        <v>0</v>
      </c>
      <c r="M61" s="4">
        <v>0</v>
      </c>
      <c r="N61" s="8">
        <v>0</v>
      </c>
      <c r="O61" s="7">
        <v>0</v>
      </c>
      <c r="P61" s="4">
        <v>0</v>
      </c>
      <c r="Q61" s="8">
        <v>0</v>
      </c>
      <c r="R61" s="7">
        <v>0</v>
      </c>
      <c r="S61" s="4">
        <v>0</v>
      </c>
      <c r="T61" s="8">
        <v>0</v>
      </c>
    </row>
    <row r="62" spans="1:20" s="10" customFormat="1">
      <c r="A62" s="12" t="s">
        <v>92</v>
      </c>
      <c r="B62" s="15" t="s">
        <v>93</v>
      </c>
      <c r="C62" s="7">
        <f t="shared" si="17"/>
        <v>4</v>
      </c>
      <c r="D62" s="7">
        <f t="shared" si="18"/>
        <v>5</v>
      </c>
      <c r="E62" s="8">
        <v>1</v>
      </c>
      <c r="F62" s="7">
        <v>4</v>
      </c>
      <c r="G62" s="4">
        <v>5</v>
      </c>
      <c r="H62" s="8">
        <v>1</v>
      </c>
      <c r="I62" s="7">
        <v>0</v>
      </c>
      <c r="J62" s="4">
        <v>0</v>
      </c>
      <c r="K62" s="8">
        <v>0</v>
      </c>
      <c r="L62" s="7">
        <v>0</v>
      </c>
      <c r="M62" s="4">
        <v>0</v>
      </c>
      <c r="N62" s="8">
        <v>0</v>
      </c>
      <c r="O62" s="7">
        <v>0</v>
      </c>
      <c r="P62" s="4">
        <v>0</v>
      </c>
      <c r="Q62" s="8">
        <v>0</v>
      </c>
      <c r="R62" s="7">
        <v>0</v>
      </c>
      <c r="S62" s="4">
        <v>0</v>
      </c>
      <c r="T62" s="8">
        <v>0</v>
      </c>
    </row>
    <row r="63" spans="1:20" s="10" customFormat="1">
      <c r="A63" s="12" t="s">
        <v>94</v>
      </c>
      <c r="B63" s="15" t="s">
        <v>95</v>
      </c>
      <c r="C63" s="7">
        <f t="shared" si="17"/>
        <v>66</v>
      </c>
      <c r="D63" s="7">
        <f t="shared" si="18"/>
        <v>76</v>
      </c>
      <c r="E63" s="8">
        <v>10</v>
      </c>
      <c r="F63" s="7">
        <v>16</v>
      </c>
      <c r="G63" s="4">
        <v>17</v>
      </c>
      <c r="H63" s="8">
        <v>1</v>
      </c>
      <c r="I63" s="7">
        <v>19</v>
      </c>
      <c r="J63" s="4">
        <v>25</v>
      </c>
      <c r="K63" s="8">
        <v>6</v>
      </c>
      <c r="L63" s="7">
        <v>20</v>
      </c>
      <c r="M63" s="4">
        <v>23</v>
      </c>
      <c r="N63" s="8">
        <v>3</v>
      </c>
      <c r="O63" s="7">
        <v>11</v>
      </c>
      <c r="P63" s="4">
        <v>11</v>
      </c>
      <c r="Q63" s="8">
        <v>0</v>
      </c>
      <c r="R63" s="7">
        <v>0</v>
      </c>
      <c r="S63" s="4">
        <v>0</v>
      </c>
      <c r="T63" s="8">
        <v>0</v>
      </c>
    </row>
    <row r="64" spans="1:20" s="10" customFormat="1">
      <c r="A64" s="36" t="s">
        <v>6</v>
      </c>
      <c r="B64" s="37"/>
      <c r="C64" s="5">
        <v>176</v>
      </c>
      <c r="D64" s="5">
        <v>203</v>
      </c>
      <c r="E64" s="5">
        <v>27</v>
      </c>
      <c r="F64" s="5">
        <v>57</v>
      </c>
      <c r="G64" s="5">
        <v>58</v>
      </c>
      <c r="H64" s="5">
        <v>1</v>
      </c>
      <c r="I64" s="5">
        <v>46</v>
      </c>
      <c r="J64" s="5">
        <v>61</v>
      </c>
      <c r="K64" s="5">
        <v>15</v>
      </c>
      <c r="L64" s="5">
        <v>47</v>
      </c>
      <c r="M64" s="5">
        <v>58</v>
      </c>
      <c r="N64" s="5">
        <v>11</v>
      </c>
      <c r="O64" s="5">
        <v>22</v>
      </c>
      <c r="P64" s="5">
        <v>21</v>
      </c>
      <c r="Q64" s="5">
        <v>-1</v>
      </c>
      <c r="R64" s="5">
        <v>4</v>
      </c>
      <c r="S64" s="5">
        <v>5</v>
      </c>
      <c r="T64" s="5">
        <v>1</v>
      </c>
    </row>
    <row r="65" spans="1:20" s="10" customFormat="1">
      <c r="A65" s="12">
        <v>36957</v>
      </c>
      <c r="B65" s="15" t="s">
        <v>96</v>
      </c>
      <c r="C65" s="7">
        <f>F65+I65+L65+O65+R65</f>
        <v>77</v>
      </c>
      <c r="D65" s="7">
        <f>G65+J65+M65+P65+S65</f>
        <v>70</v>
      </c>
      <c r="E65" s="8">
        <f>D65-C65</f>
        <v>-7</v>
      </c>
      <c r="F65" s="7">
        <v>10</v>
      </c>
      <c r="G65" s="4">
        <v>11</v>
      </c>
      <c r="H65" s="8">
        <f>G65-F65</f>
        <v>1</v>
      </c>
      <c r="I65" s="7">
        <v>23</v>
      </c>
      <c r="J65" s="4">
        <v>19</v>
      </c>
      <c r="K65" s="8">
        <f>J65-I65</f>
        <v>-4</v>
      </c>
      <c r="L65" s="7">
        <v>23</v>
      </c>
      <c r="M65" s="4">
        <v>20</v>
      </c>
      <c r="N65" s="8">
        <f>M65-L65</f>
        <v>-3</v>
      </c>
      <c r="O65" s="7">
        <v>21</v>
      </c>
      <c r="P65" s="4">
        <v>20</v>
      </c>
      <c r="Q65" s="8">
        <f>P65-O65</f>
        <v>-1</v>
      </c>
      <c r="R65" s="7">
        <v>0</v>
      </c>
      <c r="S65" s="7">
        <v>0</v>
      </c>
      <c r="T65" s="8">
        <v>0</v>
      </c>
    </row>
    <row r="66" spans="1:20" s="10" customFormat="1">
      <c r="A66" s="12">
        <v>36958</v>
      </c>
      <c r="B66" s="15" t="s">
        <v>35</v>
      </c>
      <c r="C66" s="7">
        <f t="shared" ref="C66:C69" si="19">F66+I66+L66+O66+R66</f>
        <v>454</v>
      </c>
      <c r="D66" s="7">
        <f t="shared" ref="D66:D69" si="20">G66+J66+M66+P66+S66</f>
        <v>510</v>
      </c>
      <c r="E66" s="8">
        <f t="shared" ref="E66:E98" si="21">D66-C66</f>
        <v>56</v>
      </c>
      <c r="F66" s="7">
        <v>157</v>
      </c>
      <c r="G66" s="4">
        <v>163</v>
      </c>
      <c r="H66" s="8">
        <f t="shared" ref="H66:H70" si="22">G66-F66</f>
        <v>6</v>
      </c>
      <c r="I66" s="7">
        <v>164</v>
      </c>
      <c r="J66" s="4">
        <v>180</v>
      </c>
      <c r="K66" s="8">
        <f t="shared" ref="K66:K70" si="23">J66-I66</f>
        <v>16</v>
      </c>
      <c r="L66" s="7">
        <v>133</v>
      </c>
      <c r="M66" s="4">
        <v>167</v>
      </c>
      <c r="N66" s="8">
        <f t="shared" ref="N66:N70" si="24">M66-L66</f>
        <v>34</v>
      </c>
      <c r="O66" s="7">
        <v>0</v>
      </c>
      <c r="P66" s="4">
        <v>0</v>
      </c>
      <c r="Q66" s="8">
        <f t="shared" ref="Q66:Q70" si="25">P66-O66</f>
        <v>0</v>
      </c>
      <c r="R66" s="7">
        <v>0</v>
      </c>
      <c r="S66" s="7">
        <v>0</v>
      </c>
      <c r="T66" s="8">
        <v>0</v>
      </c>
    </row>
    <row r="67" spans="1:20" s="10" customFormat="1">
      <c r="A67" s="12">
        <v>36989</v>
      </c>
      <c r="B67" s="15" t="s">
        <v>35</v>
      </c>
      <c r="C67" s="7">
        <f t="shared" si="19"/>
        <v>24</v>
      </c>
      <c r="D67" s="7">
        <f t="shared" si="20"/>
        <v>26</v>
      </c>
      <c r="E67" s="8">
        <f t="shared" si="21"/>
        <v>2</v>
      </c>
      <c r="F67" s="7">
        <v>24</v>
      </c>
      <c r="G67" s="4">
        <v>26</v>
      </c>
      <c r="H67" s="8">
        <f t="shared" si="22"/>
        <v>2</v>
      </c>
      <c r="I67" s="7">
        <v>0</v>
      </c>
      <c r="J67" s="4">
        <v>0</v>
      </c>
      <c r="K67" s="8">
        <f t="shared" si="23"/>
        <v>0</v>
      </c>
      <c r="L67" s="7">
        <v>0</v>
      </c>
      <c r="M67" s="4">
        <v>0</v>
      </c>
      <c r="N67" s="8">
        <f t="shared" si="24"/>
        <v>0</v>
      </c>
      <c r="O67" s="7">
        <v>0</v>
      </c>
      <c r="P67" s="4">
        <v>0</v>
      </c>
      <c r="Q67" s="8">
        <f t="shared" si="25"/>
        <v>0</v>
      </c>
      <c r="R67" s="7">
        <v>0</v>
      </c>
      <c r="S67" s="7">
        <v>0</v>
      </c>
      <c r="T67" s="8">
        <v>0</v>
      </c>
    </row>
    <row r="68" spans="1:20" s="10" customFormat="1">
      <c r="A68" s="12">
        <v>37336</v>
      </c>
      <c r="B68" s="15" t="s">
        <v>97</v>
      </c>
      <c r="C68" s="7">
        <f t="shared" si="19"/>
        <v>66</v>
      </c>
      <c r="D68" s="7">
        <f t="shared" si="20"/>
        <v>75</v>
      </c>
      <c r="E68" s="8">
        <f t="shared" si="21"/>
        <v>9</v>
      </c>
      <c r="F68" s="7">
        <v>22</v>
      </c>
      <c r="G68" s="4">
        <v>25</v>
      </c>
      <c r="H68" s="8">
        <f t="shared" si="22"/>
        <v>3</v>
      </c>
      <c r="I68" s="7">
        <v>21</v>
      </c>
      <c r="J68" s="4">
        <v>25</v>
      </c>
      <c r="K68" s="8">
        <f t="shared" si="23"/>
        <v>4</v>
      </c>
      <c r="L68" s="7">
        <v>23</v>
      </c>
      <c r="M68" s="4">
        <v>25</v>
      </c>
      <c r="N68" s="8">
        <f t="shared" si="24"/>
        <v>2</v>
      </c>
      <c r="O68" s="7">
        <v>0</v>
      </c>
      <c r="P68" s="4">
        <v>0</v>
      </c>
      <c r="Q68" s="8">
        <f t="shared" si="25"/>
        <v>0</v>
      </c>
      <c r="R68" s="7">
        <v>0</v>
      </c>
      <c r="S68" s="7">
        <v>0</v>
      </c>
      <c r="T68" s="8">
        <v>0</v>
      </c>
    </row>
    <row r="69" spans="1:20" s="10" customFormat="1" ht="30">
      <c r="A69" s="12" t="s">
        <v>98</v>
      </c>
      <c r="B69" s="18" t="s">
        <v>99</v>
      </c>
      <c r="C69" s="7">
        <f t="shared" si="19"/>
        <v>31</v>
      </c>
      <c r="D69" s="7">
        <f t="shared" si="20"/>
        <v>53</v>
      </c>
      <c r="E69" s="8">
        <f t="shared" si="21"/>
        <v>22</v>
      </c>
      <c r="F69" s="7">
        <v>13</v>
      </c>
      <c r="G69" s="4">
        <v>20</v>
      </c>
      <c r="H69" s="8">
        <f t="shared" si="22"/>
        <v>7</v>
      </c>
      <c r="I69" s="7">
        <v>11</v>
      </c>
      <c r="J69" s="4">
        <v>18</v>
      </c>
      <c r="K69" s="8">
        <f t="shared" si="23"/>
        <v>7</v>
      </c>
      <c r="L69" s="7">
        <v>7</v>
      </c>
      <c r="M69" s="4">
        <v>15</v>
      </c>
      <c r="N69" s="8">
        <f t="shared" si="24"/>
        <v>8</v>
      </c>
      <c r="O69" s="7">
        <v>0</v>
      </c>
      <c r="P69" s="4">
        <v>0</v>
      </c>
      <c r="Q69" s="8">
        <f t="shared" si="25"/>
        <v>0</v>
      </c>
      <c r="R69" s="7">
        <v>0</v>
      </c>
      <c r="S69" s="7">
        <v>0</v>
      </c>
      <c r="T69" s="8">
        <v>0</v>
      </c>
    </row>
    <row r="70" spans="1:20" s="10" customFormat="1">
      <c r="A70" s="36" t="s">
        <v>7</v>
      </c>
      <c r="B70" s="37"/>
      <c r="C70" s="5">
        <f t="shared" ref="C70" si="26">F70+I70+L70+O70</f>
        <v>652</v>
      </c>
      <c r="D70" s="5">
        <f t="shared" ref="D70" si="27">G70+J70+M70+P70</f>
        <v>734</v>
      </c>
      <c r="E70" s="5">
        <f t="shared" si="21"/>
        <v>82</v>
      </c>
      <c r="F70" s="5">
        <f>SUM(F65:F69)</f>
        <v>226</v>
      </c>
      <c r="G70" s="5">
        <f>SUM(G65:G69)</f>
        <v>245</v>
      </c>
      <c r="H70" s="5">
        <f t="shared" si="22"/>
        <v>19</v>
      </c>
      <c r="I70" s="5">
        <v>219</v>
      </c>
      <c r="J70" s="5">
        <f>SUM(J65:J69)</f>
        <v>242</v>
      </c>
      <c r="K70" s="5">
        <f t="shared" si="23"/>
        <v>23</v>
      </c>
      <c r="L70" s="5">
        <v>186</v>
      </c>
      <c r="M70" s="5">
        <f>SUM(M65:M69)</f>
        <v>227</v>
      </c>
      <c r="N70" s="5">
        <f t="shared" si="24"/>
        <v>41</v>
      </c>
      <c r="O70" s="5">
        <f>SUM(O65:O69)</f>
        <v>21</v>
      </c>
      <c r="P70" s="5">
        <f>SUM(P65:P69)</f>
        <v>20</v>
      </c>
      <c r="Q70" s="5">
        <f t="shared" si="25"/>
        <v>-1</v>
      </c>
      <c r="R70" s="5">
        <v>0</v>
      </c>
      <c r="S70" s="5">
        <v>0</v>
      </c>
      <c r="T70" s="5">
        <v>0</v>
      </c>
    </row>
    <row r="71" spans="1:20" s="10" customFormat="1">
      <c r="A71" s="12" t="s">
        <v>84</v>
      </c>
      <c r="B71" s="15" t="s">
        <v>63</v>
      </c>
      <c r="C71" s="7">
        <f>F71+I71+L71+O71+R71</f>
        <v>30</v>
      </c>
      <c r="D71" s="7">
        <f>G71+J71+M71+P71+S71</f>
        <v>33</v>
      </c>
      <c r="E71" s="8">
        <f t="shared" si="21"/>
        <v>3</v>
      </c>
      <c r="F71" s="7">
        <v>0</v>
      </c>
      <c r="G71" s="20">
        <v>0</v>
      </c>
      <c r="H71" s="8">
        <f>G71-F71</f>
        <v>0</v>
      </c>
      <c r="I71" s="7">
        <v>11</v>
      </c>
      <c r="J71" s="4">
        <v>15</v>
      </c>
      <c r="K71" s="8">
        <f>J71-I71</f>
        <v>4</v>
      </c>
      <c r="L71" s="7">
        <v>19</v>
      </c>
      <c r="M71" s="4">
        <v>18</v>
      </c>
      <c r="N71" s="8">
        <f>M71-L71</f>
        <v>-1</v>
      </c>
      <c r="O71" s="7">
        <v>0</v>
      </c>
      <c r="P71" s="4">
        <v>0</v>
      </c>
      <c r="Q71" s="8">
        <f>P71-O71</f>
        <v>0</v>
      </c>
      <c r="R71" s="7">
        <v>0</v>
      </c>
      <c r="S71" s="7">
        <v>0</v>
      </c>
      <c r="T71" s="8">
        <v>0</v>
      </c>
    </row>
    <row r="72" spans="1:20" s="10" customFormat="1" ht="30">
      <c r="A72" s="12" t="s">
        <v>69</v>
      </c>
      <c r="B72" s="15" t="s">
        <v>70</v>
      </c>
      <c r="C72" s="7">
        <f t="shared" ref="C72:C74" si="28">F72+I72+L72+O72+R72</f>
        <v>57</v>
      </c>
      <c r="D72" s="7">
        <f t="shared" ref="D72:D74" si="29">G72+J72+M72+P72+S72</f>
        <v>62</v>
      </c>
      <c r="E72" s="8">
        <f t="shared" si="21"/>
        <v>5</v>
      </c>
      <c r="F72" s="7">
        <v>29</v>
      </c>
      <c r="G72" s="4">
        <v>34</v>
      </c>
      <c r="H72" s="8">
        <f t="shared" ref="H72:H75" si="30">G72-F72</f>
        <v>5</v>
      </c>
      <c r="I72" s="7">
        <v>9</v>
      </c>
      <c r="J72" s="4">
        <v>8</v>
      </c>
      <c r="K72" s="8">
        <f t="shared" ref="K72:K75" si="31">J72-I72</f>
        <v>-1</v>
      </c>
      <c r="L72" s="7">
        <v>12</v>
      </c>
      <c r="M72" s="4">
        <v>10</v>
      </c>
      <c r="N72" s="8">
        <f t="shared" ref="N72:N75" si="32">M72-L72</f>
        <v>-2</v>
      </c>
      <c r="O72" s="7">
        <v>7</v>
      </c>
      <c r="P72" s="4">
        <v>10</v>
      </c>
      <c r="Q72" s="8">
        <f t="shared" ref="Q72:Q75" si="33">P72-O72</f>
        <v>3</v>
      </c>
      <c r="R72" s="7">
        <v>0</v>
      </c>
      <c r="S72" s="7">
        <v>0</v>
      </c>
      <c r="T72" s="8">
        <v>0</v>
      </c>
    </row>
    <row r="73" spans="1:20" s="10" customFormat="1">
      <c r="A73" s="12" t="s">
        <v>100</v>
      </c>
      <c r="B73" s="15" t="s">
        <v>101</v>
      </c>
      <c r="C73" s="7">
        <f t="shared" si="28"/>
        <v>65</v>
      </c>
      <c r="D73" s="7">
        <f t="shared" si="29"/>
        <v>73</v>
      </c>
      <c r="E73" s="8">
        <f t="shared" si="21"/>
        <v>8</v>
      </c>
      <c r="F73" s="7">
        <v>22</v>
      </c>
      <c r="G73" s="4">
        <v>25</v>
      </c>
      <c r="H73" s="8">
        <f t="shared" si="30"/>
        <v>3</v>
      </c>
      <c r="I73" s="7">
        <v>18</v>
      </c>
      <c r="J73" s="4">
        <v>23</v>
      </c>
      <c r="K73" s="8">
        <f t="shared" si="31"/>
        <v>5</v>
      </c>
      <c r="L73" s="7">
        <v>25</v>
      </c>
      <c r="M73" s="4">
        <v>25</v>
      </c>
      <c r="N73" s="8">
        <f t="shared" si="32"/>
        <v>0</v>
      </c>
      <c r="O73" s="7">
        <v>0</v>
      </c>
      <c r="P73" s="4">
        <v>0</v>
      </c>
      <c r="Q73" s="8">
        <f t="shared" si="33"/>
        <v>0</v>
      </c>
      <c r="R73" s="7">
        <v>0</v>
      </c>
      <c r="S73" s="7">
        <v>0</v>
      </c>
      <c r="T73" s="8">
        <v>0</v>
      </c>
    </row>
    <row r="74" spans="1:20" s="10" customFormat="1">
      <c r="A74" s="12" t="s">
        <v>102</v>
      </c>
      <c r="B74" s="15" t="s">
        <v>103</v>
      </c>
      <c r="C74" s="7">
        <f t="shared" si="28"/>
        <v>14</v>
      </c>
      <c r="D74" s="7">
        <f t="shared" si="29"/>
        <v>15</v>
      </c>
      <c r="E74" s="8">
        <f t="shared" si="21"/>
        <v>1</v>
      </c>
      <c r="F74" s="7">
        <v>14</v>
      </c>
      <c r="G74" s="4">
        <v>15</v>
      </c>
      <c r="H74" s="8">
        <f t="shared" si="30"/>
        <v>1</v>
      </c>
      <c r="I74" s="7">
        <v>0</v>
      </c>
      <c r="J74" s="4">
        <v>0</v>
      </c>
      <c r="K74" s="8">
        <f t="shared" si="31"/>
        <v>0</v>
      </c>
      <c r="L74" s="7">
        <v>0</v>
      </c>
      <c r="M74" s="4">
        <v>0</v>
      </c>
      <c r="N74" s="8">
        <f t="shared" si="32"/>
        <v>0</v>
      </c>
      <c r="O74" s="7">
        <v>0</v>
      </c>
      <c r="P74" s="4">
        <v>0</v>
      </c>
      <c r="Q74" s="8">
        <f t="shared" si="33"/>
        <v>0</v>
      </c>
      <c r="R74" s="7">
        <v>0</v>
      </c>
      <c r="S74" s="7">
        <v>0</v>
      </c>
      <c r="T74" s="8">
        <v>0</v>
      </c>
    </row>
    <row r="75" spans="1:20" s="10" customFormat="1">
      <c r="A75" s="36" t="s">
        <v>8</v>
      </c>
      <c r="B75" s="37"/>
      <c r="C75" s="5">
        <f t="shared" ref="C75" si="34">F75+I75+L75+O75+R75</f>
        <v>166</v>
      </c>
      <c r="D75" s="5">
        <f t="shared" ref="D75" si="35">G75+J75+M75+P75</f>
        <v>183</v>
      </c>
      <c r="E75" s="5">
        <f t="shared" si="21"/>
        <v>17</v>
      </c>
      <c r="F75" s="5">
        <f>SUM(F71:F74)</f>
        <v>65</v>
      </c>
      <c r="G75" s="5">
        <f>SUM(G71:G74)</f>
        <v>74</v>
      </c>
      <c r="H75" s="5">
        <f t="shared" si="30"/>
        <v>9</v>
      </c>
      <c r="I75" s="5">
        <v>38</v>
      </c>
      <c r="J75" s="5">
        <f>SUM(J71:J74)</f>
        <v>46</v>
      </c>
      <c r="K75" s="5">
        <f t="shared" si="31"/>
        <v>8</v>
      </c>
      <c r="L75" s="5">
        <v>56</v>
      </c>
      <c r="M75" s="5">
        <f>SUM(M71:M74)</f>
        <v>53</v>
      </c>
      <c r="N75" s="5">
        <f t="shared" si="32"/>
        <v>-3</v>
      </c>
      <c r="O75" s="5">
        <v>7</v>
      </c>
      <c r="P75" s="5">
        <f>SUM(P71:P74)</f>
        <v>10</v>
      </c>
      <c r="Q75" s="5">
        <f t="shared" si="33"/>
        <v>3</v>
      </c>
      <c r="R75" s="5">
        <v>0</v>
      </c>
      <c r="S75" s="5">
        <v>0</v>
      </c>
      <c r="T75" s="5">
        <v>0</v>
      </c>
    </row>
    <row r="76" spans="1:20" s="10" customFormat="1">
      <c r="A76" s="12" t="s">
        <v>58</v>
      </c>
      <c r="B76" s="15" t="s">
        <v>59</v>
      </c>
      <c r="C76" s="7">
        <f>F76+I76+L76+O76+R76</f>
        <v>19</v>
      </c>
      <c r="D76" s="7">
        <f>G76+J76+M76+P76+S76</f>
        <v>20</v>
      </c>
      <c r="E76" s="8">
        <f t="shared" si="21"/>
        <v>1</v>
      </c>
      <c r="F76" s="7">
        <v>0</v>
      </c>
      <c r="G76" s="20">
        <v>0</v>
      </c>
      <c r="H76" s="8">
        <f>G76-F76</f>
        <v>0</v>
      </c>
      <c r="I76" s="7">
        <v>19</v>
      </c>
      <c r="J76" s="4">
        <v>20</v>
      </c>
      <c r="K76" s="8">
        <f>J76-I76</f>
        <v>1</v>
      </c>
      <c r="L76" s="7">
        <v>0</v>
      </c>
      <c r="M76" s="4">
        <v>0</v>
      </c>
      <c r="N76" s="8">
        <f>M76-L76</f>
        <v>0</v>
      </c>
      <c r="O76" s="7">
        <v>0</v>
      </c>
      <c r="P76" s="4">
        <v>0</v>
      </c>
      <c r="Q76" s="8">
        <f>P76-O76</f>
        <v>0</v>
      </c>
      <c r="R76" s="7">
        <v>0</v>
      </c>
      <c r="S76" s="7">
        <v>0</v>
      </c>
      <c r="T76" s="8">
        <v>0</v>
      </c>
    </row>
    <row r="77" spans="1:20" s="10" customFormat="1" ht="30">
      <c r="A77" s="12" t="s">
        <v>69</v>
      </c>
      <c r="B77" s="15" t="s">
        <v>70</v>
      </c>
      <c r="C77" s="7">
        <f t="shared" ref="C77:C83" si="36">F77+I77+L77+O77+R77</f>
        <v>68</v>
      </c>
      <c r="D77" s="7">
        <f t="shared" ref="D77:D83" si="37">G77+J77+M77+P77+S77</f>
        <v>50</v>
      </c>
      <c r="E77" s="8">
        <f t="shared" si="21"/>
        <v>-18</v>
      </c>
      <c r="F77" s="7">
        <v>15</v>
      </c>
      <c r="G77" s="4">
        <v>14</v>
      </c>
      <c r="H77" s="8">
        <f t="shared" ref="H77:H84" si="38">G77-F77</f>
        <v>-1</v>
      </c>
      <c r="I77" s="7">
        <v>12</v>
      </c>
      <c r="J77" s="4">
        <v>11</v>
      </c>
      <c r="K77" s="8">
        <f t="shared" ref="K77:K83" si="39">J77-I77</f>
        <v>-1</v>
      </c>
      <c r="L77" s="7">
        <v>22</v>
      </c>
      <c r="M77" s="4">
        <v>15</v>
      </c>
      <c r="N77" s="8">
        <f t="shared" ref="N77:N84" si="40">M77-L77</f>
        <v>-7</v>
      </c>
      <c r="O77" s="7">
        <v>19</v>
      </c>
      <c r="P77" s="4">
        <v>10</v>
      </c>
      <c r="Q77" s="8">
        <f t="shared" ref="Q77:Q84" si="41">P77-O77</f>
        <v>-9</v>
      </c>
      <c r="R77" s="7">
        <v>0</v>
      </c>
      <c r="S77" s="7">
        <v>0</v>
      </c>
      <c r="T77" s="8">
        <v>0</v>
      </c>
    </row>
    <row r="78" spans="1:20" s="10" customFormat="1">
      <c r="A78" s="12" t="s">
        <v>71</v>
      </c>
      <c r="B78" s="15" t="s">
        <v>59</v>
      </c>
      <c r="C78" s="7">
        <f t="shared" si="36"/>
        <v>6</v>
      </c>
      <c r="D78" s="7">
        <f t="shared" si="37"/>
        <v>6</v>
      </c>
      <c r="E78" s="8">
        <f t="shared" si="21"/>
        <v>0</v>
      </c>
      <c r="F78" s="7">
        <v>6</v>
      </c>
      <c r="G78" s="4">
        <v>6</v>
      </c>
      <c r="H78" s="8">
        <f t="shared" si="38"/>
        <v>0</v>
      </c>
      <c r="I78" s="7">
        <v>0</v>
      </c>
      <c r="J78" s="4">
        <v>0</v>
      </c>
      <c r="K78" s="8">
        <f t="shared" si="39"/>
        <v>0</v>
      </c>
      <c r="L78" s="7">
        <v>0</v>
      </c>
      <c r="M78" s="4">
        <v>0</v>
      </c>
      <c r="N78" s="8">
        <f t="shared" si="40"/>
        <v>0</v>
      </c>
      <c r="O78" s="7">
        <v>0</v>
      </c>
      <c r="P78" s="4">
        <v>0</v>
      </c>
      <c r="Q78" s="8">
        <f t="shared" si="41"/>
        <v>0</v>
      </c>
      <c r="R78" s="7">
        <v>0</v>
      </c>
      <c r="S78" s="7">
        <v>0</v>
      </c>
      <c r="T78" s="8">
        <v>0</v>
      </c>
    </row>
    <row r="79" spans="1:20" s="10" customFormat="1">
      <c r="A79" s="12" t="s">
        <v>104</v>
      </c>
      <c r="B79" s="15" t="s">
        <v>105</v>
      </c>
      <c r="C79" s="7">
        <f t="shared" si="36"/>
        <v>117</v>
      </c>
      <c r="D79" s="7">
        <f t="shared" si="37"/>
        <v>115</v>
      </c>
      <c r="E79" s="8">
        <f t="shared" si="21"/>
        <v>-2</v>
      </c>
      <c r="F79" s="7">
        <v>3</v>
      </c>
      <c r="G79" s="4">
        <v>0</v>
      </c>
      <c r="H79" s="8">
        <f t="shared" si="38"/>
        <v>-3</v>
      </c>
      <c r="I79" s="7">
        <v>55</v>
      </c>
      <c r="J79" s="4">
        <v>55</v>
      </c>
      <c r="K79" s="8">
        <f t="shared" si="39"/>
        <v>0</v>
      </c>
      <c r="L79" s="7">
        <v>59</v>
      </c>
      <c r="M79" s="4">
        <v>60</v>
      </c>
      <c r="N79" s="8">
        <f t="shared" si="40"/>
        <v>1</v>
      </c>
      <c r="O79" s="7">
        <v>0</v>
      </c>
      <c r="P79" s="4">
        <v>0</v>
      </c>
      <c r="Q79" s="8">
        <f t="shared" si="41"/>
        <v>0</v>
      </c>
      <c r="R79" s="7">
        <v>0</v>
      </c>
      <c r="S79" s="7">
        <v>0</v>
      </c>
      <c r="T79" s="8">
        <v>0</v>
      </c>
    </row>
    <row r="80" spans="1:20" s="10" customFormat="1" ht="30.75" customHeight="1">
      <c r="A80" s="12" t="s">
        <v>106</v>
      </c>
      <c r="B80" s="15" t="s">
        <v>107</v>
      </c>
      <c r="C80" s="7">
        <f t="shared" si="36"/>
        <v>20</v>
      </c>
      <c r="D80" s="7">
        <f t="shared" si="37"/>
        <v>25</v>
      </c>
      <c r="E80" s="8">
        <f t="shared" si="21"/>
        <v>5</v>
      </c>
      <c r="F80" s="7">
        <v>0</v>
      </c>
      <c r="G80" s="4">
        <v>0</v>
      </c>
      <c r="H80" s="8">
        <f t="shared" si="38"/>
        <v>0</v>
      </c>
      <c r="I80" s="7">
        <v>11</v>
      </c>
      <c r="J80" s="4">
        <v>10</v>
      </c>
      <c r="K80" s="8">
        <f t="shared" si="39"/>
        <v>-1</v>
      </c>
      <c r="L80" s="7">
        <v>9</v>
      </c>
      <c r="M80" s="4">
        <v>15</v>
      </c>
      <c r="N80" s="8">
        <f t="shared" si="40"/>
        <v>6</v>
      </c>
      <c r="O80" s="7">
        <v>0</v>
      </c>
      <c r="P80" s="4">
        <v>0</v>
      </c>
      <c r="Q80" s="8">
        <f t="shared" si="41"/>
        <v>0</v>
      </c>
      <c r="R80" s="7">
        <v>0</v>
      </c>
      <c r="S80" s="7">
        <v>0</v>
      </c>
      <c r="T80" s="8">
        <v>0</v>
      </c>
    </row>
    <row r="81" spans="1:20" s="10" customFormat="1">
      <c r="A81" s="12" t="s">
        <v>108</v>
      </c>
      <c r="B81" s="15" t="s">
        <v>109</v>
      </c>
      <c r="C81" s="7">
        <f t="shared" si="36"/>
        <v>43</v>
      </c>
      <c r="D81" s="7">
        <f t="shared" si="37"/>
        <v>42</v>
      </c>
      <c r="E81" s="8">
        <f t="shared" si="21"/>
        <v>-1</v>
      </c>
      <c r="F81" s="7">
        <v>43</v>
      </c>
      <c r="G81" s="4">
        <v>42</v>
      </c>
      <c r="H81" s="8">
        <f t="shared" si="38"/>
        <v>-1</v>
      </c>
      <c r="I81" s="7">
        <v>0</v>
      </c>
      <c r="J81" s="4">
        <v>0</v>
      </c>
      <c r="K81" s="8">
        <f t="shared" si="39"/>
        <v>0</v>
      </c>
      <c r="L81" s="7">
        <v>0</v>
      </c>
      <c r="M81" s="4">
        <v>0</v>
      </c>
      <c r="N81" s="8">
        <f t="shared" si="40"/>
        <v>0</v>
      </c>
      <c r="O81" s="7">
        <v>0</v>
      </c>
      <c r="P81" s="4">
        <v>0</v>
      </c>
      <c r="Q81" s="8">
        <f t="shared" si="41"/>
        <v>0</v>
      </c>
      <c r="R81" s="7">
        <v>0</v>
      </c>
      <c r="S81" s="7">
        <v>0</v>
      </c>
      <c r="T81" s="8">
        <v>0</v>
      </c>
    </row>
    <row r="82" spans="1:20" s="10" customFormat="1" ht="30.75" customHeight="1">
      <c r="A82" s="12" t="s">
        <v>110</v>
      </c>
      <c r="B82" s="15" t="s">
        <v>107</v>
      </c>
      <c r="C82" s="7">
        <f t="shared" si="36"/>
        <v>7</v>
      </c>
      <c r="D82" s="7">
        <f t="shared" si="37"/>
        <v>8</v>
      </c>
      <c r="E82" s="8">
        <f t="shared" si="21"/>
        <v>1</v>
      </c>
      <c r="F82" s="7">
        <v>7</v>
      </c>
      <c r="G82" s="4">
        <v>8</v>
      </c>
      <c r="H82" s="8">
        <f t="shared" si="38"/>
        <v>1</v>
      </c>
      <c r="I82" s="7">
        <v>0</v>
      </c>
      <c r="J82" s="4">
        <v>0</v>
      </c>
      <c r="K82" s="8">
        <f t="shared" si="39"/>
        <v>0</v>
      </c>
      <c r="L82" s="7">
        <v>0</v>
      </c>
      <c r="M82" s="4">
        <v>0</v>
      </c>
      <c r="N82" s="8">
        <f t="shared" si="40"/>
        <v>0</v>
      </c>
      <c r="O82" s="7">
        <v>0</v>
      </c>
      <c r="P82" s="4">
        <v>0</v>
      </c>
      <c r="Q82" s="8">
        <f t="shared" si="41"/>
        <v>0</v>
      </c>
      <c r="R82" s="7">
        <v>0</v>
      </c>
      <c r="S82" s="7">
        <v>0</v>
      </c>
      <c r="T82" s="8">
        <v>0</v>
      </c>
    </row>
    <row r="83" spans="1:20" s="10" customFormat="1">
      <c r="A83" s="12" t="s">
        <v>111</v>
      </c>
      <c r="B83" s="15" t="s">
        <v>112</v>
      </c>
      <c r="C83" s="7">
        <f t="shared" si="36"/>
        <v>11</v>
      </c>
      <c r="D83" s="7">
        <f t="shared" si="37"/>
        <v>10</v>
      </c>
      <c r="E83" s="8">
        <f t="shared" si="21"/>
        <v>-1</v>
      </c>
      <c r="F83" s="7">
        <v>11</v>
      </c>
      <c r="G83" s="4">
        <v>10</v>
      </c>
      <c r="H83" s="8">
        <f t="shared" si="38"/>
        <v>-1</v>
      </c>
      <c r="I83" s="7">
        <v>0</v>
      </c>
      <c r="J83" s="4">
        <v>0</v>
      </c>
      <c r="K83" s="8">
        <f t="shared" si="39"/>
        <v>0</v>
      </c>
      <c r="L83" s="7">
        <v>0</v>
      </c>
      <c r="M83" s="4">
        <v>0</v>
      </c>
      <c r="N83" s="8">
        <f t="shared" si="40"/>
        <v>0</v>
      </c>
      <c r="O83" s="7">
        <v>0</v>
      </c>
      <c r="P83" s="4">
        <v>0</v>
      </c>
      <c r="Q83" s="8">
        <f t="shared" si="41"/>
        <v>0</v>
      </c>
      <c r="R83" s="7">
        <v>0</v>
      </c>
      <c r="S83" s="7">
        <v>0</v>
      </c>
      <c r="T83" s="8">
        <v>0</v>
      </c>
    </row>
    <row r="84" spans="1:20" s="10" customFormat="1">
      <c r="A84" s="36" t="s">
        <v>9</v>
      </c>
      <c r="B84" s="37"/>
      <c r="C84" s="5">
        <f t="shared" ref="C84" si="42">F84+I84+L84+O84+R84</f>
        <v>291</v>
      </c>
      <c r="D84" s="5">
        <f t="shared" ref="D84" si="43">G84+J84+M84+P84+S84</f>
        <v>276</v>
      </c>
      <c r="E84" s="5">
        <f t="shared" si="21"/>
        <v>-15</v>
      </c>
      <c r="F84" s="5">
        <f>SUM(F76:F83)</f>
        <v>85</v>
      </c>
      <c r="G84" s="5">
        <f>SUM(G76:G83)</f>
        <v>80</v>
      </c>
      <c r="H84" s="5">
        <f t="shared" si="38"/>
        <v>-5</v>
      </c>
      <c r="I84" s="5">
        <f>SUM(I76:I83)</f>
        <v>97</v>
      </c>
      <c r="J84" s="5">
        <f>SUM(J76:J83)</f>
        <v>96</v>
      </c>
      <c r="K84" s="5">
        <f>J84-I84</f>
        <v>-1</v>
      </c>
      <c r="L84" s="5">
        <f>SUM(L76:L83)</f>
        <v>90</v>
      </c>
      <c r="M84" s="5">
        <f>SUM(M76:M83)</f>
        <v>90</v>
      </c>
      <c r="N84" s="5">
        <f t="shared" si="40"/>
        <v>0</v>
      </c>
      <c r="O84" s="5">
        <f>SUM(O76:O83)</f>
        <v>19</v>
      </c>
      <c r="P84" s="5">
        <f>SUM(P76:P83)</f>
        <v>10</v>
      </c>
      <c r="Q84" s="5">
        <f t="shared" si="41"/>
        <v>-9</v>
      </c>
      <c r="R84" s="5">
        <v>0</v>
      </c>
      <c r="S84" s="5">
        <v>0</v>
      </c>
      <c r="T84" s="5">
        <v>0</v>
      </c>
    </row>
    <row r="85" spans="1:20" s="10" customFormat="1">
      <c r="A85" s="12" t="s">
        <v>113</v>
      </c>
      <c r="B85" s="15" t="s">
        <v>114</v>
      </c>
      <c r="C85" s="7">
        <f>F85+I85+L85+O85+R85</f>
        <v>15</v>
      </c>
      <c r="D85" s="7">
        <f>G85+J85+M85+P85+S85</f>
        <v>16</v>
      </c>
      <c r="E85" s="8">
        <f t="shared" si="21"/>
        <v>1</v>
      </c>
      <c r="F85" s="7">
        <v>15</v>
      </c>
      <c r="G85" s="4">
        <v>16</v>
      </c>
      <c r="H85" s="8">
        <f>G85-F85</f>
        <v>1</v>
      </c>
      <c r="I85" s="7">
        <v>0</v>
      </c>
      <c r="J85" s="4">
        <v>0</v>
      </c>
      <c r="K85" s="8">
        <f>J85-I85</f>
        <v>0</v>
      </c>
      <c r="L85" s="7">
        <v>0</v>
      </c>
      <c r="M85" s="4">
        <v>0</v>
      </c>
      <c r="N85" s="8">
        <f>M85-L85</f>
        <v>0</v>
      </c>
      <c r="O85" s="7">
        <v>0</v>
      </c>
      <c r="P85" s="4">
        <v>0</v>
      </c>
      <c r="Q85" s="8">
        <f>P85-O85</f>
        <v>0</v>
      </c>
      <c r="R85" s="7">
        <v>0</v>
      </c>
      <c r="S85" s="7">
        <v>0</v>
      </c>
      <c r="T85" s="8">
        <v>0</v>
      </c>
    </row>
    <row r="86" spans="1:20" s="10" customFormat="1">
      <c r="A86" s="12" t="s">
        <v>115</v>
      </c>
      <c r="B86" s="15" t="s">
        <v>68</v>
      </c>
      <c r="C86" s="7">
        <f t="shared" ref="C86:C97" si="44">F86+I86+L86+O86+R86</f>
        <v>7</v>
      </c>
      <c r="D86" s="7">
        <f t="shared" ref="D86:D97" si="45">G86+J86+M86+P86+S86</f>
        <v>8</v>
      </c>
      <c r="E86" s="8">
        <f t="shared" si="21"/>
        <v>1</v>
      </c>
      <c r="F86" s="7">
        <v>7</v>
      </c>
      <c r="G86" s="4">
        <v>8</v>
      </c>
      <c r="H86" s="8">
        <f t="shared" ref="H86:H98" si="46">G86-F86</f>
        <v>1</v>
      </c>
      <c r="I86" s="7">
        <v>0</v>
      </c>
      <c r="J86" s="4">
        <v>0</v>
      </c>
      <c r="K86" s="8">
        <f t="shared" ref="K86:K98" si="47">J86-I86</f>
        <v>0</v>
      </c>
      <c r="L86" s="7">
        <v>0</v>
      </c>
      <c r="M86" s="4">
        <v>0</v>
      </c>
      <c r="N86" s="8">
        <f t="shared" ref="N86:N98" si="48">M86-L86</f>
        <v>0</v>
      </c>
      <c r="O86" s="7">
        <v>0</v>
      </c>
      <c r="P86" s="4">
        <v>0</v>
      </c>
      <c r="Q86" s="8">
        <f t="shared" ref="Q86:Q98" si="49">P86-O86</f>
        <v>0</v>
      </c>
      <c r="R86" s="7">
        <v>0</v>
      </c>
      <c r="S86" s="7">
        <v>0</v>
      </c>
      <c r="T86" s="8">
        <v>0</v>
      </c>
    </row>
    <row r="87" spans="1:20" s="10" customFormat="1">
      <c r="A87" s="12" t="s">
        <v>116</v>
      </c>
      <c r="B87" s="15" t="s">
        <v>117</v>
      </c>
      <c r="C87" s="7">
        <f t="shared" si="44"/>
        <v>9</v>
      </c>
      <c r="D87" s="7">
        <f t="shared" si="45"/>
        <v>9</v>
      </c>
      <c r="E87" s="8">
        <f t="shared" si="21"/>
        <v>0</v>
      </c>
      <c r="F87" s="7">
        <v>9</v>
      </c>
      <c r="G87" s="4">
        <v>9</v>
      </c>
      <c r="H87" s="8">
        <f t="shared" si="46"/>
        <v>0</v>
      </c>
      <c r="I87" s="7">
        <v>0</v>
      </c>
      <c r="J87" s="4">
        <v>0</v>
      </c>
      <c r="K87" s="8">
        <f t="shared" si="47"/>
        <v>0</v>
      </c>
      <c r="L87" s="7">
        <v>0</v>
      </c>
      <c r="M87" s="4">
        <v>0</v>
      </c>
      <c r="N87" s="8">
        <f t="shared" si="48"/>
        <v>0</v>
      </c>
      <c r="O87" s="7">
        <v>0</v>
      </c>
      <c r="P87" s="4">
        <v>0</v>
      </c>
      <c r="Q87" s="8">
        <f t="shared" si="49"/>
        <v>0</v>
      </c>
      <c r="R87" s="7">
        <v>0</v>
      </c>
      <c r="S87" s="7">
        <v>0</v>
      </c>
      <c r="T87" s="8">
        <v>0</v>
      </c>
    </row>
    <row r="88" spans="1:20" s="10" customFormat="1">
      <c r="A88" s="12" t="s">
        <v>58</v>
      </c>
      <c r="B88" s="15" t="s">
        <v>59</v>
      </c>
      <c r="C88" s="7">
        <f t="shared" si="44"/>
        <v>12</v>
      </c>
      <c r="D88" s="7">
        <f t="shared" si="45"/>
        <v>11</v>
      </c>
      <c r="E88" s="8">
        <f t="shared" si="21"/>
        <v>-1</v>
      </c>
      <c r="F88" s="7">
        <v>0</v>
      </c>
      <c r="G88" s="20">
        <v>0</v>
      </c>
      <c r="H88" s="8">
        <f t="shared" si="46"/>
        <v>0</v>
      </c>
      <c r="I88" s="7">
        <v>0</v>
      </c>
      <c r="J88" s="4">
        <v>0</v>
      </c>
      <c r="K88" s="8">
        <f t="shared" si="47"/>
        <v>0</v>
      </c>
      <c r="L88" s="7">
        <v>12</v>
      </c>
      <c r="M88" s="4">
        <v>11</v>
      </c>
      <c r="N88" s="8">
        <f t="shared" si="48"/>
        <v>-1</v>
      </c>
      <c r="O88" s="7">
        <v>0</v>
      </c>
      <c r="P88" s="4">
        <v>0</v>
      </c>
      <c r="Q88" s="8">
        <f t="shared" si="49"/>
        <v>0</v>
      </c>
      <c r="R88" s="7">
        <v>0</v>
      </c>
      <c r="S88" s="7">
        <v>0</v>
      </c>
      <c r="T88" s="8">
        <v>0</v>
      </c>
    </row>
    <row r="89" spans="1:20" s="10" customFormat="1" ht="30">
      <c r="A89" s="12" t="s">
        <v>60</v>
      </c>
      <c r="B89" s="15" t="s">
        <v>61</v>
      </c>
      <c r="C89" s="7">
        <f t="shared" si="44"/>
        <v>97</v>
      </c>
      <c r="D89" s="7">
        <f t="shared" si="45"/>
        <v>95</v>
      </c>
      <c r="E89" s="8">
        <f t="shared" si="21"/>
        <v>-2</v>
      </c>
      <c r="F89" s="7">
        <v>31</v>
      </c>
      <c r="G89" s="4">
        <v>29</v>
      </c>
      <c r="H89" s="8">
        <f t="shared" si="46"/>
        <v>-2</v>
      </c>
      <c r="I89" s="7">
        <v>23</v>
      </c>
      <c r="J89" s="4">
        <v>23</v>
      </c>
      <c r="K89" s="8">
        <f t="shared" si="47"/>
        <v>0</v>
      </c>
      <c r="L89" s="7">
        <v>19</v>
      </c>
      <c r="M89" s="4">
        <v>18</v>
      </c>
      <c r="N89" s="8">
        <f t="shared" si="48"/>
        <v>-1</v>
      </c>
      <c r="O89" s="7">
        <v>24</v>
      </c>
      <c r="P89" s="4">
        <v>25</v>
      </c>
      <c r="Q89" s="8">
        <f t="shared" si="49"/>
        <v>1</v>
      </c>
      <c r="R89" s="7">
        <v>0</v>
      </c>
      <c r="S89" s="7">
        <v>0</v>
      </c>
      <c r="T89" s="8">
        <v>0</v>
      </c>
    </row>
    <row r="90" spans="1:20" s="10" customFormat="1">
      <c r="A90" s="12" t="s">
        <v>62</v>
      </c>
      <c r="B90" s="15" t="s">
        <v>63</v>
      </c>
      <c r="C90" s="7">
        <f t="shared" si="44"/>
        <v>3</v>
      </c>
      <c r="D90" s="7">
        <f t="shared" si="45"/>
        <v>3</v>
      </c>
      <c r="E90" s="8">
        <f t="shared" si="21"/>
        <v>0</v>
      </c>
      <c r="F90" s="7">
        <v>3</v>
      </c>
      <c r="G90" s="4">
        <v>3</v>
      </c>
      <c r="H90" s="8">
        <f t="shared" si="46"/>
        <v>0</v>
      </c>
      <c r="I90" s="7">
        <v>0</v>
      </c>
      <c r="J90" s="4">
        <v>0</v>
      </c>
      <c r="K90" s="8">
        <f t="shared" si="47"/>
        <v>0</v>
      </c>
      <c r="L90" s="7">
        <v>0</v>
      </c>
      <c r="M90" s="4">
        <v>0</v>
      </c>
      <c r="N90" s="8">
        <f t="shared" si="48"/>
        <v>0</v>
      </c>
      <c r="O90" s="7">
        <v>0</v>
      </c>
      <c r="P90" s="4">
        <v>0</v>
      </c>
      <c r="Q90" s="8">
        <f t="shared" si="49"/>
        <v>0</v>
      </c>
      <c r="R90" s="7">
        <v>0</v>
      </c>
      <c r="S90" s="7">
        <v>0</v>
      </c>
      <c r="T90" s="8">
        <v>0</v>
      </c>
    </row>
    <row r="91" spans="1:20" s="10" customFormat="1">
      <c r="A91" s="12" t="s">
        <v>72</v>
      </c>
      <c r="B91" s="15" t="s">
        <v>73</v>
      </c>
      <c r="C91" s="7">
        <f t="shared" si="44"/>
        <v>76</v>
      </c>
      <c r="D91" s="7">
        <f t="shared" si="45"/>
        <v>74</v>
      </c>
      <c r="E91" s="8">
        <f t="shared" si="21"/>
        <v>-2</v>
      </c>
      <c r="F91" s="7">
        <v>23</v>
      </c>
      <c r="G91" s="4">
        <v>21</v>
      </c>
      <c r="H91" s="8">
        <f t="shared" si="46"/>
        <v>-2</v>
      </c>
      <c r="I91" s="7">
        <v>30</v>
      </c>
      <c r="J91" s="4">
        <v>29</v>
      </c>
      <c r="K91" s="8">
        <f t="shared" si="47"/>
        <v>-1</v>
      </c>
      <c r="L91" s="7">
        <v>23</v>
      </c>
      <c r="M91" s="4">
        <v>24</v>
      </c>
      <c r="N91" s="8">
        <f t="shared" si="48"/>
        <v>1</v>
      </c>
      <c r="O91" s="7">
        <v>0</v>
      </c>
      <c r="P91" s="4">
        <v>0</v>
      </c>
      <c r="Q91" s="8">
        <f t="shared" si="49"/>
        <v>0</v>
      </c>
      <c r="R91" s="7">
        <v>0</v>
      </c>
      <c r="S91" s="7">
        <v>0</v>
      </c>
      <c r="T91" s="8">
        <v>0</v>
      </c>
    </row>
    <row r="92" spans="1:20" s="10" customFormat="1">
      <c r="A92" s="12" t="s">
        <v>76</v>
      </c>
      <c r="B92" s="15" t="s">
        <v>118</v>
      </c>
      <c r="C92" s="7">
        <f t="shared" si="44"/>
        <v>33</v>
      </c>
      <c r="D92" s="7">
        <f t="shared" si="45"/>
        <v>30</v>
      </c>
      <c r="E92" s="8">
        <f t="shared" si="21"/>
        <v>-3</v>
      </c>
      <c r="F92" s="7">
        <v>33</v>
      </c>
      <c r="G92" s="4">
        <v>30</v>
      </c>
      <c r="H92" s="8">
        <f t="shared" si="46"/>
        <v>-3</v>
      </c>
      <c r="I92" s="7">
        <v>0</v>
      </c>
      <c r="J92" s="4">
        <v>0</v>
      </c>
      <c r="K92" s="8">
        <f t="shared" si="47"/>
        <v>0</v>
      </c>
      <c r="L92" s="7">
        <v>0</v>
      </c>
      <c r="M92" s="4">
        <v>0</v>
      </c>
      <c r="N92" s="8">
        <f t="shared" si="48"/>
        <v>0</v>
      </c>
      <c r="O92" s="7">
        <v>0</v>
      </c>
      <c r="P92" s="4">
        <v>0</v>
      </c>
      <c r="Q92" s="8">
        <f t="shared" si="49"/>
        <v>0</v>
      </c>
      <c r="R92" s="7">
        <v>0</v>
      </c>
      <c r="S92" s="7">
        <v>0</v>
      </c>
      <c r="T92" s="8">
        <v>0</v>
      </c>
    </row>
    <row r="93" spans="1:20" s="10" customFormat="1">
      <c r="A93" s="12" t="s">
        <v>77</v>
      </c>
      <c r="B93" s="15" t="s">
        <v>119</v>
      </c>
      <c r="C93" s="7">
        <f t="shared" si="44"/>
        <v>20</v>
      </c>
      <c r="D93" s="7">
        <f t="shared" si="45"/>
        <v>21</v>
      </c>
      <c r="E93" s="8">
        <f t="shared" si="21"/>
        <v>1</v>
      </c>
      <c r="F93" s="7">
        <v>13</v>
      </c>
      <c r="G93" s="4">
        <v>11</v>
      </c>
      <c r="H93" s="8">
        <f t="shared" si="46"/>
        <v>-2</v>
      </c>
      <c r="I93" s="7">
        <v>7</v>
      </c>
      <c r="J93" s="4">
        <v>10</v>
      </c>
      <c r="K93" s="8">
        <f t="shared" si="47"/>
        <v>3</v>
      </c>
      <c r="L93" s="7">
        <v>0</v>
      </c>
      <c r="M93" s="4">
        <v>0</v>
      </c>
      <c r="N93" s="8">
        <f t="shared" si="48"/>
        <v>0</v>
      </c>
      <c r="O93" s="7">
        <v>0</v>
      </c>
      <c r="P93" s="4">
        <v>0</v>
      </c>
      <c r="Q93" s="8">
        <f t="shared" si="49"/>
        <v>0</v>
      </c>
      <c r="R93" s="7">
        <v>0</v>
      </c>
      <c r="S93" s="7">
        <v>0</v>
      </c>
      <c r="T93" s="8">
        <v>0</v>
      </c>
    </row>
    <row r="94" spans="1:20" s="10" customFormat="1">
      <c r="A94" s="12" t="s">
        <v>120</v>
      </c>
      <c r="B94" s="15" t="s">
        <v>121</v>
      </c>
      <c r="C94" s="7">
        <f t="shared" si="44"/>
        <v>32</v>
      </c>
      <c r="D94" s="7">
        <f t="shared" si="45"/>
        <v>30</v>
      </c>
      <c r="E94" s="8">
        <f t="shared" si="21"/>
        <v>-2</v>
      </c>
      <c r="F94" s="7">
        <v>10</v>
      </c>
      <c r="G94" s="4">
        <v>10</v>
      </c>
      <c r="H94" s="8">
        <f t="shared" si="46"/>
        <v>0</v>
      </c>
      <c r="I94" s="7">
        <v>11</v>
      </c>
      <c r="J94" s="4">
        <v>10</v>
      </c>
      <c r="K94" s="8">
        <f t="shared" si="47"/>
        <v>-1</v>
      </c>
      <c r="L94" s="7">
        <v>11</v>
      </c>
      <c r="M94" s="4">
        <v>10</v>
      </c>
      <c r="N94" s="8">
        <f t="shared" si="48"/>
        <v>-1</v>
      </c>
      <c r="O94" s="7">
        <v>0</v>
      </c>
      <c r="P94" s="4">
        <v>0</v>
      </c>
      <c r="Q94" s="8">
        <f t="shared" si="49"/>
        <v>0</v>
      </c>
      <c r="R94" s="7">
        <v>0</v>
      </c>
      <c r="S94" s="7">
        <v>0</v>
      </c>
      <c r="T94" s="8">
        <v>0</v>
      </c>
    </row>
    <row r="95" spans="1:20" s="10" customFormat="1">
      <c r="A95" s="12" t="s">
        <v>122</v>
      </c>
      <c r="B95" s="15" t="s">
        <v>121</v>
      </c>
      <c r="C95" s="7">
        <f t="shared" si="44"/>
        <v>7</v>
      </c>
      <c r="D95" s="7">
        <f t="shared" si="45"/>
        <v>7</v>
      </c>
      <c r="E95" s="8">
        <f t="shared" si="21"/>
        <v>0</v>
      </c>
      <c r="F95" s="7">
        <v>7</v>
      </c>
      <c r="G95" s="4">
        <v>7</v>
      </c>
      <c r="H95" s="8">
        <f t="shared" si="46"/>
        <v>0</v>
      </c>
      <c r="I95" s="7">
        <v>0</v>
      </c>
      <c r="J95" s="4">
        <v>0</v>
      </c>
      <c r="K95" s="8">
        <f t="shared" si="47"/>
        <v>0</v>
      </c>
      <c r="L95" s="7">
        <v>0</v>
      </c>
      <c r="M95" s="4">
        <v>0</v>
      </c>
      <c r="N95" s="8">
        <f t="shared" si="48"/>
        <v>0</v>
      </c>
      <c r="O95" s="7">
        <v>0</v>
      </c>
      <c r="P95" s="4">
        <v>0</v>
      </c>
      <c r="Q95" s="8">
        <f t="shared" si="49"/>
        <v>0</v>
      </c>
      <c r="R95" s="7">
        <v>0</v>
      </c>
      <c r="S95" s="7">
        <v>0</v>
      </c>
      <c r="T95" s="8">
        <v>0</v>
      </c>
    </row>
    <row r="96" spans="1:20" s="10" customFormat="1">
      <c r="A96" s="12" t="s">
        <v>123</v>
      </c>
      <c r="B96" s="15" t="s">
        <v>124</v>
      </c>
      <c r="C96" s="7">
        <f t="shared" si="44"/>
        <v>10</v>
      </c>
      <c r="D96" s="7">
        <f t="shared" si="45"/>
        <v>10</v>
      </c>
      <c r="E96" s="8">
        <f t="shared" si="21"/>
        <v>0</v>
      </c>
      <c r="F96" s="7">
        <v>10</v>
      </c>
      <c r="G96" s="4">
        <v>10</v>
      </c>
      <c r="H96" s="8">
        <f t="shared" si="46"/>
        <v>0</v>
      </c>
      <c r="I96" s="7">
        <v>0</v>
      </c>
      <c r="J96" s="4">
        <v>0</v>
      </c>
      <c r="K96" s="8">
        <f t="shared" si="47"/>
        <v>0</v>
      </c>
      <c r="L96" s="7">
        <v>0</v>
      </c>
      <c r="M96" s="4">
        <v>0</v>
      </c>
      <c r="N96" s="8">
        <f t="shared" si="48"/>
        <v>0</v>
      </c>
      <c r="O96" s="7">
        <v>0</v>
      </c>
      <c r="P96" s="4">
        <v>0</v>
      </c>
      <c r="Q96" s="8">
        <f t="shared" si="49"/>
        <v>0</v>
      </c>
      <c r="R96" s="7">
        <v>0</v>
      </c>
      <c r="S96" s="7">
        <v>0</v>
      </c>
      <c r="T96" s="8">
        <v>0</v>
      </c>
    </row>
    <row r="97" spans="1:20" s="10" customFormat="1">
      <c r="A97" s="12" t="s">
        <v>125</v>
      </c>
      <c r="B97" s="15" t="s">
        <v>126</v>
      </c>
      <c r="C97" s="7">
        <f t="shared" si="44"/>
        <v>3</v>
      </c>
      <c r="D97" s="7">
        <f t="shared" si="45"/>
        <v>3</v>
      </c>
      <c r="E97" s="8">
        <f t="shared" si="21"/>
        <v>0</v>
      </c>
      <c r="F97" s="7">
        <v>3</v>
      </c>
      <c r="G97" s="4">
        <v>3</v>
      </c>
      <c r="H97" s="8">
        <f t="shared" si="46"/>
        <v>0</v>
      </c>
      <c r="I97" s="7">
        <v>0</v>
      </c>
      <c r="J97" s="4">
        <v>0</v>
      </c>
      <c r="K97" s="8">
        <f t="shared" si="47"/>
        <v>0</v>
      </c>
      <c r="L97" s="7">
        <v>0</v>
      </c>
      <c r="M97" s="4">
        <v>0</v>
      </c>
      <c r="N97" s="8">
        <f t="shared" si="48"/>
        <v>0</v>
      </c>
      <c r="O97" s="7">
        <v>0</v>
      </c>
      <c r="P97" s="4">
        <v>0</v>
      </c>
      <c r="Q97" s="8">
        <f t="shared" si="49"/>
        <v>0</v>
      </c>
      <c r="R97" s="7">
        <v>0</v>
      </c>
      <c r="S97" s="7">
        <v>0</v>
      </c>
      <c r="T97" s="8">
        <v>0</v>
      </c>
    </row>
    <row r="98" spans="1:20" s="10" customFormat="1">
      <c r="A98" s="36" t="s">
        <v>127</v>
      </c>
      <c r="B98" s="37"/>
      <c r="C98" s="5">
        <f t="shared" ref="C98" si="50">F98+I98+L98+O98+R98</f>
        <v>324</v>
      </c>
      <c r="D98" s="5">
        <f>G98+J98+M98+P98+S98</f>
        <v>317</v>
      </c>
      <c r="E98" s="5">
        <f t="shared" si="21"/>
        <v>-7</v>
      </c>
      <c r="F98" s="5">
        <f>SUM(F85:F97)</f>
        <v>164</v>
      </c>
      <c r="G98" s="5">
        <f>SUM(G85:G97)</f>
        <v>157</v>
      </c>
      <c r="H98" s="5">
        <f t="shared" si="46"/>
        <v>-7</v>
      </c>
      <c r="I98" s="5">
        <f>SUM(I85:I97)</f>
        <v>71</v>
      </c>
      <c r="J98" s="5">
        <f>SUM(J85:J97)</f>
        <v>72</v>
      </c>
      <c r="K98" s="5">
        <f t="shared" si="47"/>
        <v>1</v>
      </c>
      <c r="L98" s="5">
        <f>SUM(L85:L97)</f>
        <v>65</v>
      </c>
      <c r="M98" s="5">
        <f>SUM(M85:M97)</f>
        <v>63</v>
      </c>
      <c r="N98" s="5">
        <f t="shared" si="48"/>
        <v>-2</v>
      </c>
      <c r="O98" s="5">
        <f>SUM(O85:O97)</f>
        <v>24</v>
      </c>
      <c r="P98" s="5">
        <f>SUM(P85:P97)</f>
        <v>25</v>
      </c>
      <c r="Q98" s="5">
        <f t="shared" si="49"/>
        <v>1</v>
      </c>
      <c r="R98" s="5">
        <v>0</v>
      </c>
      <c r="S98" s="5">
        <v>0</v>
      </c>
      <c r="T98" s="5">
        <v>0</v>
      </c>
    </row>
    <row r="99" spans="1:20" s="10" customFormat="1">
      <c r="A99" s="12">
        <v>37042</v>
      </c>
      <c r="B99" s="15" t="s">
        <v>128</v>
      </c>
      <c r="C99" s="7">
        <f>F99+I99+L99+O99+R99</f>
        <v>463</v>
      </c>
      <c r="D99" s="7">
        <f>G99+J99+M99+P99+S99</f>
        <v>476</v>
      </c>
      <c r="E99" s="8">
        <f>D99-C99</f>
        <v>13</v>
      </c>
      <c r="F99" s="7">
        <v>103</v>
      </c>
      <c r="G99" s="16">
        <v>95</v>
      </c>
      <c r="H99" s="8">
        <f>G99-F99</f>
        <v>-8</v>
      </c>
      <c r="I99" s="7">
        <v>96</v>
      </c>
      <c r="J99" s="4">
        <v>95</v>
      </c>
      <c r="K99" s="8">
        <f>J99-I99</f>
        <v>-1</v>
      </c>
      <c r="L99" s="7">
        <v>93</v>
      </c>
      <c r="M99" s="4">
        <v>96</v>
      </c>
      <c r="N99" s="8">
        <f>M99-L99</f>
        <v>3</v>
      </c>
      <c r="O99" s="7">
        <v>67</v>
      </c>
      <c r="P99" s="4">
        <v>95</v>
      </c>
      <c r="Q99" s="8">
        <f>P99-O99</f>
        <v>28</v>
      </c>
      <c r="R99" s="7">
        <v>104</v>
      </c>
      <c r="S99" s="4">
        <v>95</v>
      </c>
      <c r="T99" s="8">
        <f>S99-R99</f>
        <v>-9</v>
      </c>
    </row>
    <row r="100" spans="1:20" s="10" customFormat="1">
      <c r="A100" s="12">
        <v>37407</v>
      </c>
      <c r="B100" s="15" t="s">
        <v>129</v>
      </c>
      <c r="C100" s="7">
        <f t="shared" ref="C100:C105" si="51">F100+I100+L100+O100+R100</f>
        <v>223</v>
      </c>
      <c r="D100" s="7">
        <f t="shared" ref="D100:D105" si="52">G100+J100+M100+P100+S100</f>
        <v>240</v>
      </c>
      <c r="E100" s="8">
        <f t="shared" ref="E100:E106" si="53">D100-C100</f>
        <v>17</v>
      </c>
      <c r="F100" s="7">
        <v>50</v>
      </c>
      <c r="G100" s="16">
        <v>50</v>
      </c>
      <c r="H100" s="8">
        <f t="shared" ref="H100:H106" si="54">G100-F100</f>
        <v>0</v>
      </c>
      <c r="I100" s="7">
        <v>43</v>
      </c>
      <c r="J100" s="4">
        <v>50</v>
      </c>
      <c r="K100" s="8">
        <f t="shared" ref="K100:K106" si="55">J100-I100</f>
        <v>7</v>
      </c>
      <c r="L100" s="7">
        <v>44</v>
      </c>
      <c r="M100" s="4">
        <v>50</v>
      </c>
      <c r="N100" s="8">
        <f t="shared" ref="N100:N106" si="56">M100-L100</f>
        <v>6</v>
      </c>
      <c r="O100" s="7">
        <v>38</v>
      </c>
      <c r="P100" s="4">
        <v>50</v>
      </c>
      <c r="Q100" s="8">
        <f t="shared" ref="Q100:Q106" si="57">P100-O100</f>
        <v>12</v>
      </c>
      <c r="R100" s="7">
        <v>48</v>
      </c>
      <c r="S100" s="4">
        <v>40</v>
      </c>
      <c r="T100" s="8">
        <f t="shared" ref="T100:T106" si="58">S100-R100</f>
        <v>-8</v>
      </c>
    </row>
    <row r="101" spans="1:20" s="10" customFormat="1">
      <c r="A101" s="12">
        <v>37772</v>
      </c>
      <c r="B101" s="15" t="s">
        <v>130</v>
      </c>
      <c r="C101" s="7">
        <f t="shared" si="51"/>
        <v>53</v>
      </c>
      <c r="D101" s="7">
        <f t="shared" si="52"/>
        <v>54</v>
      </c>
      <c r="E101" s="8">
        <f t="shared" si="53"/>
        <v>1</v>
      </c>
      <c r="F101" s="7">
        <v>16</v>
      </c>
      <c r="G101" s="16">
        <v>16</v>
      </c>
      <c r="H101" s="8">
        <f t="shared" si="54"/>
        <v>0</v>
      </c>
      <c r="I101" s="7">
        <v>10</v>
      </c>
      <c r="J101" s="4">
        <v>10</v>
      </c>
      <c r="K101" s="8">
        <f t="shared" si="55"/>
        <v>0</v>
      </c>
      <c r="L101" s="7">
        <v>12</v>
      </c>
      <c r="M101" s="4">
        <v>11</v>
      </c>
      <c r="N101" s="8">
        <f t="shared" si="56"/>
        <v>-1</v>
      </c>
      <c r="O101" s="7">
        <v>15</v>
      </c>
      <c r="P101" s="4">
        <v>17</v>
      </c>
      <c r="Q101" s="8">
        <f t="shared" si="57"/>
        <v>2</v>
      </c>
      <c r="R101" s="7">
        <v>0</v>
      </c>
      <c r="S101" s="4"/>
      <c r="T101" s="8">
        <f t="shared" si="58"/>
        <v>0</v>
      </c>
    </row>
    <row r="102" spans="1:20" s="10" customFormat="1">
      <c r="A102" s="12" t="s">
        <v>131</v>
      </c>
      <c r="B102" s="15" t="s">
        <v>132</v>
      </c>
      <c r="C102" s="7">
        <f t="shared" si="51"/>
        <v>8</v>
      </c>
      <c r="D102" s="7">
        <f t="shared" si="52"/>
        <v>8</v>
      </c>
      <c r="E102" s="8">
        <f t="shared" si="53"/>
        <v>0</v>
      </c>
      <c r="F102" s="7">
        <v>8</v>
      </c>
      <c r="G102" s="19">
        <v>8</v>
      </c>
      <c r="H102" s="8">
        <f t="shared" si="54"/>
        <v>0</v>
      </c>
      <c r="I102" s="7">
        <v>0</v>
      </c>
      <c r="J102" s="4">
        <v>0</v>
      </c>
      <c r="K102" s="8">
        <f t="shared" si="55"/>
        <v>0</v>
      </c>
      <c r="L102" s="7">
        <v>0</v>
      </c>
      <c r="M102" s="4">
        <v>0</v>
      </c>
      <c r="N102" s="8">
        <f t="shared" si="56"/>
        <v>0</v>
      </c>
      <c r="O102" s="7">
        <v>0</v>
      </c>
      <c r="P102" s="4">
        <v>0</v>
      </c>
      <c r="Q102" s="8">
        <f t="shared" si="57"/>
        <v>0</v>
      </c>
      <c r="R102" s="7">
        <v>0</v>
      </c>
      <c r="S102" s="4">
        <v>0</v>
      </c>
      <c r="T102" s="8">
        <f t="shared" si="58"/>
        <v>0</v>
      </c>
    </row>
    <row r="103" spans="1:20" s="10" customFormat="1">
      <c r="A103" s="12" t="s">
        <v>133</v>
      </c>
      <c r="B103" s="15" t="s">
        <v>134</v>
      </c>
      <c r="C103" s="7">
        <f t="shared" si="51"/>
        <v>75</v>
      </c>
      <c r="D103" s="7">
        <f t="shared" si="52"/>
        <v>79</v>
      </c>
      <c r="E103" s="8">
        <f t="shared" si="53"/>
        <v>4</v>
      </c>
      <c r="F103" s="7">
        <v>14</v>
      </c>
      <c r="G103" s="16">
        <v>15</v>
      </c>
      <c r="H103" s="8">
        <f t="shared" si="54"/>
        <v>1</v>
      </c>
      <c r="I103" s="7">
        <v>17</v>
      </c>
      <c r="J103" s="4">
        <v>15</v>
      </c>
      <c r="K103" s="8">
        <f t="shared" si="55"/>
        <v>-2</v>
      </c>
      <c r="L103" s="7">
        <v>9</v>
      </c>
      <c r="M103" s="4">
        <v>15</v>
      </c>
      <c r="N103" s="8">
        <f t="shared" si="56"/>
        <v>6</v>
      </c>
      <c r="O103" s="7">
        <v>14</v>
      </c>
      <c r="P103" s="4">
        <v>19</v>
      </c>
      <c r="Q103" s="8">
        <f t="shared" si="57"/>
        <v>5</v>
      </c>
      <c r="R103" s="7">
        <v>21</v>
      </c>
      <c r="S103" s="4">
        <v>15</v>
      </c>
      <c r="T103" s="8">
        <f t="shared" si="58"/>
        <v>-6</v>
      </c>
    </row>
    <row r="104" spans="1:20" s="10" customFormat="1">
      <c r="A104" s="12" t="s">
        <v>135</v>
      </c>
      <c r="B104" s="15" t="s">
        <v>136</v>
      </c>
      <c r="C104" s="7">
        <f t="shared" si="51"/>
        <v>65</v>
      </c>
      <c r="D104" s="7">
        <f t="shared" si="52"/>
        <v>79</v>
      </c>
      <c r="E104" s="8">
        <f t="shared" si="53"/>
        <v>14</v>
      </c>
      <c r="F104" s="7">
        <v>17</v>
      </c>
      <c r="G104" s="16">
        <v>20</v>
      </c>
      <c r="H104" s="8">
        <f t="shared" si="54"/>
        <v>3</v>
      </c>
      <c r="I104" s="7">
        <v>16</v>
      </c>
      <c r="J104" s="4">
        <v>15</v>
      </c>
      <c r="K104" s="8">
        <f t="shared" si="55"/>
        <v>-1</v>
      </c>
      <c r="L104" s="7">
        <v>18</v>
      </c>
      <c r="M104" s="4">
        <v>20</v>
      </c>
      <c r="N104" s="8">
        <f t="shared" si="56"/>
        <v>2</v>
      </c>
      <c r="O104" s="7">
        <v>14</v>
      </c>
      <c r="P104" s="4">
        <v>24</v>
      </c>
      <c r="Q104" s="8">
        <f t="shared" si="57"/>
        <v>10</v>
      </c>
      <c r="R104" s="7">
        <v>0</v>
      </c>
      <c r="S104" s="4"/>
      <c r="T104" s="8">
        <f t="shared" si="58"/>
        <v>0</v>
      </c>
    </row>
    <row r="105" spans="1:20" s="10" customFormat="1">
      <c r="A105" s="12" t="s">
        <v>137</v>
      </c>
      <c r="B105" s="15" t="s">
        <v>138</v>
      </c>
      <c r="C105" s="7">
        <f t="shared" si="51"/>
        <v>42</v>
      </c>
      <c r="D105" s="7">
        <f t="shared" si="52"/>
        <v>43</v>
      </c>
      <c r="E105" s="8">
        <f t="shared" si="53"/>
        <v>1</v>
      </c>
      <c r="F105" s="7">
        <v>11</v>
      </c>
      <c r="G105" s="16">
        <v>13</v>
      </c>
      <c r="H105" s="8">
        <f t="shared" si="54"/>
        <v>2</v>
      </c>
      <c r="I105" s="7">
        <v>16</v>
      </c>
      <c r="J105" s="4">
        <v>15</v>
      </c>
      <c r="K105" s="8">
        <f t="shared" si="55"/>
        <v>-1</v>
      </c>
      <c r="L105" s="7">
        <v>15</v>
      </c>
      <c r="M105" s="4">
        <v>15</v>
      </c>
      <c r="N105" s="8">
        <f t="shared" si="56"/>
        <v>0</v>
      </c>
      <c r="O105" s="7">
        <v>0</v>
      </c>
      <c r="P105" s="4">
        <v>0</v>
      </c>
      <c r="Q105" s="8">
        <f t="shared" si="57"/>
        <v>0</v>
      </c>
      <c r="R105" s="7">
        <v>0</v>
      </c>
      <c r="S105" s="4">
        <v>0</v>
      </c>
      <c r="T105" s="8">
        <f t="shared" si="58"/>
        <v>0</v>
      </c>
    </row>
    <row r="106" spans="1:20" s="10" customFormat="1">
      <c r="A106" s="36" t="s">
        <v>10</v>
      </c>
      <c r="B106" s="37"/>
      <c r="C106" s="5">
        <v>929</v>
      </c>
      <c r="D106" s="5">
        <f t="shared" ref="D106" si="59">G106+J106+M106+P106+S106</f>
        <v>979</v>
      </c>
      <c r="E106" s="5">
        <f t="shared" si="53"/>
        <v>50</v>
      </c>
      <c r="F106" s="5">
        <v>219</v>
      </c>
      <c r="G106" s="5">
        <f>SUM(G99:G105)</f>
        <v>217</v>
      </c>
      <c r="H106" s="5">
        <f t="shared" si="54"/>
        <v>-2</v>
      </c>
      <c r="I106" s="5">
        <v>198</v>
      </c>
      <c r="J106" s="5">
        <f>SUM(J99:J105)</f>
        <v>200</v>
      </c>
      <c r="K106" s="5">
        <f t="shared" si="55"/>
        <v>2</v>
      </c>
      <c r="L106" s="5">
        <v>191</v>
      </c>
      <c r="M106" s="5">
        <f>SUM(M99:M105)</f>
        <v>207</v>
      </c>
      <c r="N106" s="5">
        <f t="shared" si="56"/>
        <v>16</v>
      </c>
      <c r="O106" s="5">
        <v>148</v>
      </c>
      <c r="P106" s="5">
        <f>SUM(P99:P105)</f>
        <v>205</v>
      </c>
      <c r="Q106" s="5">
        <f t="shared" si="57"/>
        <v>57</v>
      </c>
      <c r="R106" s="5">
        <v>173</v>
      </c>
      <c r="S106" s="5">
        <f>SUM(S99:S105)</f>
        <v>150</v>
      </c>
      <c r="T106" s="5">
        <f t="shared" si="58"/>
        <v>-23</v>
      </c>
    </row>
    <row r="107" spans="1:20" s="10" customFormat="1">
      <c r="A107" s="12" t="s">
        <v>84</v>
      </c>
      <c r="B107" s="15" t="s">
        <v>63</v>
      </c>
      <c r="C107" s="7">
        <f>F107+I107+L107+O107+R107</f>
        <v>211</v>
      </c>
      <c r="D107" s="7">
        <f>G107+J107+M107+P107+S107</f>
        <v>212</v>
      </c>
      <c r="E107" s="8">
        <f>D107-C107</f>
        <v>1</v>
      </c>
      <c r="F107" s="7">
        <v>60</v>
      </c>
      <c r="G107" s="4">
        <v>52</v>
      </c>
      <c r="H107" s="8">
        <f>G107-F107</f>
        <v>-8</v>
      </c>
      <c r="I107" s="7">
        <v>66</v>
      </c>
      <c r="J107" s="4">
        <v>75</v>
      </c>
      <c r="K107" s="8">
        <f>J107-I107</f>
        <v>9</v>
      </c>
      <c r="L107" s="7">
        <v>85</v>
      </c>
      <c r="M107" s="4">
        <v>85</v>
      </c>
      <c r="N107" s="8">
        <f>M107-L107</f>
        <v>0</v>
      </c>
      <c r="O107" s="7">
        <v>0</v>
      </c>
      <c r="P107" s="4">
        <v>0</v>
      </c>
      <c r="Q107" s="8">
        <f>P107-O107</f>
        <v>0</v>
      </c>
      <c r="R107" s="7">
        <v>0</v>
      </c>
      <c r="S107" s="4">
        <v>0</v>
      </c>
      <c r="T107" s="8">
        <v>0</v>
      </c>
    </row>
    <row r="108" spans="1:20" s="10" customFormat="1">
      <c r="A108" s="12" t="s">
        <v>139</v>
      </c>
      <c r="B108" s="15" t="s">
        <v>93</v>
      </c>
      <c r="C108" s="7">
        <f t="shared" ref="C108:C114" si="60">F108+I108+L108+O108+R108</f>
        <v>73</v>
      </c>
      <c r="D108" s="7">
        <f t="shared" ref="D108:D114" si="61">G108+J108+M108+P108+S108</f>
        <v>78</v>
      </c>
      <c r="E108" s="8">
        <f t="shared" ref="E108:E115" si="62">D108-C108</f>
        <v>5</v>
      </c>
      <c r="F108" s="7">
        <v>26</v>
      </c>
      <c r="G108" s="4">
        <v>27</v>
      </c>
      <c r="H108" s="8">
        <f t="shared" ref="H108:H115" si="63">G108-F108</f>
        <v>1</v>
      </c>
      <c r="I108" s="7">
        <v>22</v>
      </c>
      <c r="J108" s="4">
        <v>18</v>
      </c>
      <c r="K108" s="8">
        <f t="shared" ref="K108:K115" si="64">J108-I108</f>
        <v>-4</v>
      </c>
      <c r="L108" s="7">
        <v>25</v>
      </c>
      <c r="M108" s="4">
        <v>33</v>
      </c>
      <c r="N108" s="8">
        <f t="shared" ref="N108:N115" si="65">M108-L108</f>
        <v>8</v>
      </c>
      <c r="O108" s="7">
        <v>0</v>
      </c>
      <c r="P108" s="4">
        <v>0</v>
      </c>
      <c r="Q108" s="8">
        <f t="shared" ref="Q108:Q115" si="66">P108-O108</f>
        <v>0</v>
      </c>
      <c r="R108" s="7">
        <v>0</v>
      </c>
      <c r="S108" s="4">
        <v>0</v>
      </c>
      <c r="T108" s="8">
        <v>0</v>
      </c>
    </row>
    <row r="109" spans="1:20" s="10" customFormat="1">
      <c r="A109" s="12" t="s">
        <v>140</v>
      </c>
      <c r="B109" s="15" t="s">
        <v>141</v>
      </c>
      <c r="C109" s="7">
        <f t="shared" si="60"/>
        <v>39</v>
      </c>
      <c r="D109" s="7">
        <f t="shared" si="61"/>
        <v>40</v>
      </c>
      <c r="E109" s="8">
        <f t="shared" si="62"/>
        <v>1</v>
      </c>
      <c r="F109" s="7">
        <v>11</v>
      </c>
      <c r="G109" s="4">
        <v>10</v>
      </c>
      <c r="H109" s="8">
        <f t="shared" si="63"/>
        <v>-1</v>
      </c>
      <c r="I109" s="7">
        <v>14</v>
      </c>
      <c r="J109" s="4">
        <v>15</v>
      </c>
      <c r="K109" s="8">
        <f t="shared" si="64"/>
        <v>1</v>
      </c>
      <c r="L109" s="7">
        <v>14</v>
      </c>
      <c r="M109" s="4">
        <v>15</v>
      </c>
      <c r="N109" s="8">
        <f t="shared" si="65"/>
        <v>1</v>
      </c>
      <c r="O109" s="7">
        <v>0</v>
      </c>
      <c r="P109" s="4">
        <v>0</v>
      </c>
      <c r="Q109" s="8">
        <f t="shared" si="66"/>
        <v>0</v>
      </c>
      <c r="R109" s="7">
        <v>0</v>
      </c>
      <c r="S109" s="4">
        <v>0</v>
      </c>
      <c r="T109" s="8">
        <v>0</v>
      </c>
    </row>
    <row r="110" spans="1:20" s="10" customFormat="1">
      <c r="A110" s="12" t="s">
        <v>41</v>
      </c>
      <c r="B110" s="15" t="s">
        <v>142</v>
      </c>
      <c r="C110" s="7">
        <f t="shared" si="60"/>
        <v>78</v>
      </c>
      <c r="D110" s="7">
        <f t="shared" si="61"/>
        <v>87</v>
      </c>
      <c r="E110" s="8">
        <f t="shared" si="62"/>
        <v>9</v>
      </c>
      <c r="F110" s="7">
        <v>24</v>
      </c>
      <c r="G110" s="4">
        <v>23</v>
      </c>
      <c r="H110" s="8">
        <f t="shared" si="63"/>
        <v>-1</v>
      </c>
      <c r="I110" s="7">
        <v>29</v>
      </c>
      <c r="J110" s="4">
        <v>30</v>
      </c>
      <c r="K110" s="8">
        <f t="shared" si="64"/>
        <v>1</v>
      </c>
      <c r="L110" s="7">
        <v>25</v>
      </c>
      <c r="M110" s="4">
        <v>34</v>
      </c>
      <c r="N110" s="8">
        <f t="shared" si="65"/>
        <v>9</v>
      </c>
      <c r="O110" s="7">
        <v>0</v>
      </c>
      <c r="P110" s="4">
        <v>0</v>
      </c>
      <c r="Q110" s="8">
        <f t="shared" si="66"/>
        <v>0</v>
      </c>
      <c r="R110" s="7">
        <v>0</v>
      </c>
      <c r="S110" s="4">
        <v>0</v>
      </c>
      <c r="T110" s="8">
        <v>0</v>
      </c>
    </row>
    <row r="111" spans="1:20" s="10" customFormat="1" ht="30">
      <c r="A111" s="12" t="s">
        <v>69</v>
      </c>
      <c r="B111" s="15" t="s">
        <v>70</v>
      </c>
      <c r="C111" s="7">
        <f t="shared" si="60"/>
        <v>28</v>
      </c>
      <c r="D111" s="7">
        <f t="shared" si="61"/>
        <v>29</v>
      </c>
      <c r="E111" s="8">
        <f t="shared" si="62"/>
        <v>1</v>
      </c>
      <c r="F111" s="7">
        <v>13</v>
      </c>
      <c r="G111" s="4">
        <v>14</v>
      </c>
      <c r="H111" s="8">
        <f t="shared" si="63"/>
        <v>1</v>
      </c>
      <c r="I111" s="7">
        <v>0</v>
      </c>
      <c r="J111" s="4">
        <v>0</v>
      </c>
      <c r="K111" s="8">
        <f t="shared" si="64"/>
        <v>0</v>
      </c>
      <c r="L111" s="7">
        <v>0</v>
      </c>
      <c r="M111" s="4">
        <v>0</v>
      </c>
      <c r="N111" s="8">
        <f t="shared" si="65"/>
        <v>0</v>
      </c>
      <c r="O111" s="7">
        <v>15</v>
      </c>
      <c r="P111" s="4">
        <v>15</v>
      </c>
      <c r="Q111" s="8">
        <f t="shared" si="66"/>
        <v>0</v>
      </c>
      <c r="R111" s="7">
        <v>0</v>
      </c>
      <c r="S111" s="4">
        <v>0</v>
      </c>
      <c r="T111" s="8">
        <v>0</v>
      </c>
    </row>
    <row r="112" spans="1:20" s="10" customFormat="1">
      <c r="A112" s="12" t="s">
        <v>62</v>
      </c>
      <c r="B112" s="15" t="s">
        <v>63</v>
      </c>
      <c r="C112" s="7">
        <f t="shared" si="60"/>
        <v>31</v>
      </c>
      <c r="D112" s="7">
        <f t="shared" si="61"/>
        <v>32</v>
      </c>
      <c r="E112" s="8">
        <f t="shared" si="62"/>
        <v>1</v>
      </c>
      <c r="F112" s="7">
        <v>31</v>
      </c>
      <c r="G112" s="4">
        <v>32</v>
      </c>
      <c r="H112" s="8">
        <f t="shared" si="63"/>
        <v>1</v>
      </c>
      <c r="I112" s="7">
        <v>0</v>
      </c>
      <c r="J112" s="4">
        <v>0</v>
      </c>
      <c r="K112" s="8">
        <f t="shared" si="64"/>
        <v>0</v>
      </c>
      <c r="L112" s="7">
        <v>0</v>
      </c>
      <c r="M112" s="4">
        <v>0</v>
      </c>
      <c r="N112" s="8">
        <f t="shared" si="65"/>
        <v>0</v>
      </c>
      <c r="O112" s="7">
        <v>0</v>
      </c>
      <c r="P112" s="4">
        <v>0</v>
      </c>
      <c r="Q112" s="8">
        <f t="shared" si="66"/>
        <v>0</v>
      </c>
      <c r="R112" s="7">
        <v>0</v>
      </c>
      <c r="S112" s="4">
        <v>0</v>
      </c>
      <c r="T112" s="8">
        <v>0</v>
      </c>
    </row>
    <row r="113" spans="1:20" s="10" customFormat="1">
      <c r="A113" s="12" t="s">
        <v>143</v>
      </c>
      <c r="B113" s="15" t="s">
        <v>144</v>
      </c>
      <c r="C113" s="7">
        <f t="shared" si="60"/>
        <v>9</v>
      </c>
      <c r="D113" s="7">
        <f t="shared" si="61"/>
        <v>9</v>
      </c>
      <c r="E113" s="8">
        <f t="shared" si="62"/>
        <v>0</v>
      </c>
      <c r="F113" s="7">
        <v>9</v>
      </c>
      <c r="G113" s="4">
        <v>9</v>
      </c>
      <c r="H113" s="8">
        <f t="shared" si="63"/>
        <v>0</v>
      </c>
      <c r="I113" s="7">
        <v>0</v>
      </c>
      <c r="J113" s="4">
        <v>0</v>
      </c>
      <c r="K113" s="8">
        <f t="shared" si="64"/>
        <v>0</v>
      </c>
      <c r="L113" s="7">
        <v>0</v>
      </c>
      <c r="M113" s="4">
        <v>0</v>
      </c>
      <c r="N113" s="8">
        <f t="shared" si="65"/>
        <v>0</v>
      </c>
      <c r="O113" s="7">
        <v>0</v>
      </c>
      <c r="P113" s="4">
        <v>0</v>
      </c>
      <c r="Q113" s="8">
        <f t="shared" si="66"/>
        <v>0</v>
      </c>
      <c r="R113" s="7">
        <v>0</v>
      </c>
      <c r="S113" s="4">
        <v>0</v>
      </c>
      <c r="T113" s="8">
        <v>0</v>
      </c>
    </row>
    <row r="114" spans="1:20" s="10" customFormat="1">
      <c r="A114" s="12" t="s">
        <v>145</v>
      </c>
      <c r="B114" s="15" t="s">
        <v>141</v>
      </c>
      <c r="C114" s="7">
        <f t="shared" si="60"/>
        <v>3</v>
      </c>
      <c r="D114" s="7">
        <f t="shared" si="61"/>
        <v>4</v>
      </c>
      <c r="E114" s="8">
        <f t="shared" si="62"/>
        <v>1</v>
      </c>
      <c r="F114" s="7">
        <v>3</v>
      </c>
      <c r="G114" s="4">
        <v>4</v>
      </c>
      <c r="H114" s="8">
        <f t="shared" si="63"/>
        <v>1</v>
      </c>
      <c r="I114" s="7">
        <v>0</v>
      </c>
      <c r="J114" s="4">
        <v>0</v>
      </c>
      <c r="K114" s="8">
        <f t="shared" si="64"/>
        <v>0</v>
      </c>
      <c r="L114" s="7">
        <v>0</v>
      </c>
      <c r="M114" s="4">
        <v>0</v>
      </c>
      <c r="N114" s="8">
        <f t="shared" si="65"/>
        <v>0</v>
      </c>
      <c r="O114" s="7">
        <v>0</v>
      </c>
      <c r="P114" s="4">
        <v>0</v>
      </c>
      <c r="Q114" s="8">
        <f t="shared" si="66"/>
        <v>0</v>
      </c>
      <c r="R114" s="7">
        <v>0</v>
      </c>
      <c r="S114" s="4">
        <v>0</v>
      </c>
      <c r="T114" s="8">
        <v>0</v>
      </c>
    </row>
    <row r="115" spans="1:20" s="10" customFormat="1">
      <c r="A115" s="36" t="s">
        <v>11</v>
      </c>
      <c r="B115" s="37"/>
      <c r="C115" s="5">
        <f t="shared" ref="C115" si="67">F115+I115+L115+O115+R115</f>
        <v>472</v>
      </c>
      <c r="D115" s="5">
        <f t="shared" ref="D115" si="68">G115+J115+M115+P115+S115</f>
        <v>491</v>
      </c>
      <c r="E115" s="5">
        <f t="shared" si="62"/>
        <v>19</v>
      </c>
      <c r="F115" s="5">
        <f>SUM(F107:F114)</f>
        <v>177</v>
      </c>
      <c r="G115" s="5">
        <f>SUM(G107:G114)</f>
        <v>171</v>
      </c>
      <c r="H115" s="5">
        <f t="shared" si="63"/>
        <v>-6</v>
      </c>
      <c r="I115" s="5">
        <f>SUM(I107:I114)</f>
        <v>131</v>
      </c>
      <c r="J115" s="5">
        <f>SUM(J107:J114)</f>
        <v>138</v>
      </c>
      <c r="K115" s="5">
        <f t="shared" si="64"/>
        <v>7</v>
      </c>
      <c r="L115" s="5">
        <f>SUM(L107:L114)</f>
        <v>149</v>
      </c>
      <c r="M115" s="5">
        <f>SUM(M107:M114)</f>
        <v>167</v>
      </c>
      <c r="N115" s="5">
        <f t="shared" si="65"/>
        <v>18</v>
      </c>
      <c r="O115" s="5">
        <f>SUM(O107:O114)</f>
        <v>15</v>
      </c>
      <c r="P115" s="5">
        <f>SUM(P107:P114)</f>
        <v>15</v>
      </c>
      <c r="Q115" s="5">
        <f t="shared" si="66"/>
        <v>0</v>
      </c>
      <c r="R115" s="5">
        <v>0</v>
      </c>
      <c r="S115" s="5">
        <v>0</v>
      </c>
      <c r="T115" s="5">
        <v>0</v>
      </c>
    </row>
    <row r="116" spans="1:20" s="10" customFormat="1">
      <c r="A116" s="12">
        <v>36959</v>
      </c>
      <c r="B116" s="15" t="s">
        <v>146</v>
      </c>
      <c r="C116" s="7">
        <f>F116+I116+L116+O116+R116</f>
        <v>58</v>
      </c>
      <c r="D116" s="7">
        <f>G116+J116+M116+P116+S116</f>
        <v>74</v>
      </c>
      <c r="E116" s="8">
        <f>D116-C116</f>
        <v>16</v>
      </c>
      <c r="F116" s="7">
        <v>22</v>
      </c>
      <c r="G116" s="4">
        <v>24</v>
      </c>
      <c r="H116" s="8">
        <f>G116-F116</f>
        <v>2</v>
      </c>
      <c r="I116" s="7">
        <v>21</v>
      </c>
      <c r="J116" s="4">
        <v>25</v>
      </c>
      <c r="K116" s="8">
        <f>J116-I116</f>
        <v>4</v>
      </c>
      <c r="L116" s="7">
        <v>15</v>
      </c>
      <c r="M116" s="4">
        <v>25</v>
      </c>
      <c r="N116" s="8">
        <f>M116-L116</f>
        <v>10</v>
      </c>
      <c r="O116" s="7">
        <v>0</v>
      </c>
      <c r="P116" s="4">
        <v>0</v>
      </c>
      <c r="Q116" s="8">
        <v>0</v>
      </c>
      <c r="R116" s="7">
        <v>0</v>
      </c>
      <c r="S116" s="7">
        <v>0</v>
      </c>
      <c r="T116" s="8">
        <v>0</v>
      </c>
    </row>
    <row r="117" spans="1:20" s="10" customFormat="1" ht="16.5" customHeight="1">
      <c r="A117" s="12">
        <v>37326</v>
      </c>
      <c r="B117" s="18" t="s">
        <v>147</v>
      </c>
      <c r="C117" s="7">
        <f t="shared" ref="C117:C118" si="69">F117+I117+L117+O117+R117</f>
        <v>95</v>
      </c>
      <c r="D117" s="7">
        <f t="shared" ref="D117:D118" si="70">G117+J117+M117+P117+S117</f>
        <v>141</v>
      </c>
      <c r="E117" s="8">
        <f t="shared" ref="E117:E119" si="71">D117-C117</f>
        <v>46</v>
      </c>
      <c r="F117" s="7">
        <v>43</v>
      </c>
      <c r="G117" s="4">
        <v>53</v>
      </c>
      <c r="H117" s="8">
        <f t="shared" ref="H117:H119" si="72">G117-F117</f>
        <v>10</v>
      </c>
      <c r="I117" s="7">
        <v>24</v>
      </c>
      <c r="J117" s="4">
        <v>50</v>
      </c>
      <c r="K117" s="8">
        <f t="shared" ref="K117:K119" si="73">J117-I117</f>
        <v>26</v>
      </c>
      <c r="L117" s="7">
        <v>28</v>
      </c>
      <c r="M117" s="4">
        <v>38</v>
      </c>
      <c r="N117" s="8">
        <f t="shared" ref="N117:N119" si="74">M117-L117</f>
        <v>10</v>
      </c>
      <c r="O117" s="7">
        <v>0</v>
      </c>
      <c r="P117" s="4">
        <v>0</v>
      </c>
      <c r="Q117" s="8">
        <v>0</v>
      </c>
      <c r="R117" s="7">
        <v>0</v>
      </c>
      <c r="S117" s="7">
        <v>0</v>
      </c>
      <c r="T117" s="8">
        <v>0</v>
      </c>
    </row>
    <row r="118" spans="1:20" s="10" customFormat="1">
      <c r="A118" s="12">
        <v>36965</v>
      </c>
      <c r="B118" s="15" t="s">
        <v>148</v>
      </c>
      <c r="C118" s="7">
        <f t="shared" si="69"/>
        <v>45</v>
      </c>
      <c r="D118" s="7">
        <f t="shared" si="70"/>
        <v>73</v>
      </c>
      <c r="E118" s="8">
        <f t="shared" si="71"/>
        <v>28</v>
      </c>
      <c r="F118" s="7">
        <v>15</v>
      </c>
      <c r="G118" s="4">
        <v>17</v>
      </c>
      <c r="H118" s="8">
        <f t="shared" si="72"/>
        <v>2</v>
      </c>
      <c r="I118" s="7">
        <v>19</v>
      </c>
      <c r="J118" s="4">
        <v>31</v>
      </c>
      <c r="K118" s="8">
        <f t="shared" si="73"/>
        <v>12</v>
      </c>
      <c r="L118" s="7">
        <v>11</v>
      </c>
      <c r="M118" s="4">
        <v>25</v>
      </c>
      <c r="N118" s="8">
        <f t="shared" si="74"/>
        <v>14</v>
      </c>
      <c r="O118" s="7">
        <v>0</v>
      </c>
      <c r="P118" s="4">
        <v>0</v>
      </c>
      <c r="Q118" s="8">
        <v>0</v>
      </c>
      <c r="R118" s="7">
        <v>0</v>
      </c>
      <c r="S118" s="7">
        <v>0</v>
      </c>
      <c r="T118" s="8">
        <v>0</v>
      </c>
    </row>
    <row r="119" spans="1:20" s="10" customFormat="1">
      <c r="A119" s="36" t="s">
        <v>12</v>
      </c>
      <c r="B119" s="37"/>
      <c r="C119" s="5">
        <v>198</v>
      </c>
      <c r="D119" s="5">
        <f>SUM(D116:D118)</f>
        <v>288</v>
      </c>
      <c r="E119" s="5">
        <f t="shared" si="71"/>
        <v>90</v>
      </c>
      <c r="F119" s="5">
        <v>80</v>
      </c>
      <c r="G119" s="5">
        <f>SUM(G116:G118)</f>
        <v>94</v>
      </c>
      <c r="H119" s="5">
        <f t="shared" si="72"/>
        <v>14</v>
      </c>
      <c r="I119" s="5">
        <v>64</v>
      </c>
      <c r="J119" s="5">
        <f>SUM(J116:J118)</f>
        <v>106</v>
      </c>
      <c r="K119" s="5">
        <f t="shared" si="73"/>
        <v>42</v>
      </c>
      <c r="L119" s="5">
        <v>54</v>
      </c>
      <c r="M119" s="5">
        <f>SUM(M116:M118)</f>
        <v>88</v>
      </c>
      <c r="N119" s="5">
        <f t="shared" si="74"/>
        <v>34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</row>
    <row r="120" spans="1:20" s="10" customFormat="1">
      <c r="A120" s="12" t="s">
        <v>149</v>
      </c>
      <c r="B120" s="15" t="s">
        <v>150</v>
      </c>
      <c r="C120" s="7">
        <f>F120+I120+L120+O120+R120</f>
        <v>23</v>
      </c>
      <c r="D120" s="7">
        <f>G120+J120+M120+P120+S120</f>
        <v>23</v>
      </c>
      <c r="E120" s="8">
        <f>D120-C120</f>
        <v>0</v>
      </c>
      <c r="F120" s="7">
        <v>3</v>
      </c>
      <c r="G120" s="4">
        <v>3</v>
      </c>
      <c r="H120" s="8">
        <f>G120-F120</f>
        <v>0</v>
      </c>
      <c r="I120" s="7">
        <v>11</v>
      </c>
      <c r="J120" s="4">
        <v>10</v>
      </c>
      <c r="K120" s="8">
        <f>J120-I120</f>
        <v>-1</v>
      </c>
      <c r="L120" s="7">
        <v>9</v>
      </c>
      <c r="M120" s="4">
        <v>10</v>
      </c>
      <c r="N120" s="8">
        <f>M120-L120</f>
        <v>1</v>
      </c>
      <c r="O120" s="7">
        <v>0</v>
      </c>
      <c r="P120" s="4">
        <v>0</v>
      </c>
      <c r="Q120" s="8">
        <f>P120-O120</f>
        <v>0</v>
      </c>
      <c r="R120" s="7">
        <v>0</v>
      </c>
      <c r="S120" s="4">
        <v>0</v>
      </c>
      <c r="T120" s="8">
        <v>0</v>
      </c>
    </row>
    <row r="121" spans="1:20" s="10" customFormat="1">
      <c r="A121" s="12" t="s">
        <v>151</v>
      </c>
      <c r="B121" s="15" t="s">
        <v>152</v>
      </c>
      <c r="C121" s="7">
        <f t="shared" ref="C121:C126" si="75">F121+I121+L121+O121+R121</f>
        <v>27</v>
      </c>
      <c r="D121" s="7">
        <f t="shared" ref="D121:D126" si="76">G121+J121+M121+P121+S121</f>
        <v>27</v>
      </c>
      <c r="E121" s="8">
        <f t="shared" ref="E121:E127" si="77">D121-C121</f>
        <v>0</v>
      </c>
      <c r="F121" s="7">
        <v>7</v>
      </c>
      <c r="G121" s="4">
        <v>7</v>
      </c>
      <c r="H121" s="8">
        <f t="shared" ref="H121:H127" si="78">G121-F121</f>
        <v>0</v>
      </c>
      <c r="I121" s="7">
        <v>11</v>
      </c>
      <c r="J121" s="4">
        <v>10</v>
      </c>
      <c r="K121" s="8">
        <f t="shared" ref="K121:K127" si="79">J121-I121</f>
        <v>-1</v>
      </c>
      <c r="L121" s="7">
        <v>9</v>
      </c>
      <c r="M121" s="4">
        <v>10</v>
      </c>
      <c r="N121" s="8">
        <f t="shared" ref="N121:N127" si="80">M121-L121</f>
        <v>1</v>
      </c>
      <c r="O121" s="7">
        <v>0</v>
      </c>
      <c r="P121" s="4">
        <v>0</v>
      </c>
      <c r="Q121" s="8">
        <f t="shared" ref="Q121:Q127" si="81">P121-O121</f>
        <v>0</v>
      </c>
      <c r="R121" s="7">
        <v>0</v>
      </c>
      <c r="S121" s="4">
        <v>0</v>
      </c>
      <c r="T121" s="8">
        <v>0</v>
      </c>
    </row>
    <row r="122" spans="1:20" s="10" customFormat="1">
      <c r="A122" s="12" t="s">
        <v>153</v>
      </c>
      <c r="B122" s="15" t="s">
        <v>154</v>
      </c>
      <c r="C122" s="7">
        <f t="shared" si="75"/>
        <v>15</v>
      </c>
      <c r="D122" s="7">
        <f t="shared" si="76"/>
        <v>36</v>
      </c>
      <c r="E122" s="8">
        <f t="shared" si="77"/>
        <v>21</v>
      </c>
      <c r="F122" s="7">
        <v>15</v>
      </c>
      <c r="G122" s="4">
        <v>22</v>
      </c>
      <c r="H122" s="8">
        <f t="shared" si="78"/>
        <v>7</v>
      </c>
      <c r="I122" s="7">
        <v>0</v>
      </c>
      <c r="J122" s="4">
        <v>14</v>
      </c>
      <c r="K122" s="8">
        <f t="shared" si="79"/>
        <v>14</v>
      </c>
      <c r="L122" s="7">
        <v>0</v>
      </c>
      <c r="M122" s="4">
        <v>0</v>
      </c>
      <c r="N122" s="8">
        <f t="shared" si="80"/>
        <v>0</v>
      </c>
      <c r="O122" s="7">
        <v>0</v>
      </c>
      <c r="P122" s="4">
        <v>0</v>
      </c>
      <c r="Q122" s="8">
        <f t="shared" si="81"/>
        <v>0</v>
      </c>
      <c r="R122" s="7">
        <v>0</v>
      </c>
      <c r="S122" s="4">
        <v>0</v>
      </c>
      <c r="T122" s="8">
        <v>0</v>
      </c>
    </row>
    <row r="123" spans="1:20" s="10" customFormat="1" ht="28.5" customHeight="1">
      <c r="A123" s="12" t="s">
        <v>69</v>
      </c>
      <c r="B123" s="15" t="s">
        <v>70</v>
      </c>
      <c r="C123" s="7">
        <f t="shared" si="75"/>
        <v>137</v>
      </c>
      <c r="D123" s="7">
        <f t="shared" si="76"/>
        <v>131</v>
      </c>
      <c r="E123" s="8">
        <f t="shared" si="77"/>
        <v>-6</v>
      </c>
      <c r="F123" s="7">
        <v>26</v>
      </c>
      <c r="G123" s="4">
        <v>30</v>
      </c>
      <c r="H123" s="8">
        <f t="shared" si="78"/>
        <v>4</v>
      </c>
      <c r="I123" s="7">
        <v>31</v>
      </c>
      <c r="J123" s="4">
        <v>23</v>
      </c>
      <c r="K123" s="8">
        <f t="shared" si="79"/>
        <v>-8</v>
      </c>
      <c r="L123" s="7">
        <v>50</v>
      </c>
      <c r="M123" s="4">
        <v>48</v>
      </c>
      <c r="N123" s="8">
        <f t="shared" si="80"/>
        <v>-2</v>
      </c>
      <c r="O123" s="7">
        <v>30</v>
      </c>
      <c r="P123" s="4">
        <v>30</v>
      </c>
      <c r="Q123" s="8">
        <f t="shared" si="81"/>
        <v>0</v>
      </c>
      <c r="R123" s="7">
        <v>0</v>
      </c>
      <c r="S123" s="4">
        <v>0</v>
      </c>
      <c r="T123" s="8">
        <v>0</v>
      </c>
    </row>
    <row r="124" spans="1:20" s="10" customFormat="1">
      <c r="A124" s="12" t="s">
        <v>62</v>
      </c>
      <c r="B124" s="15" t="s">
        <v>63</v>
      </c>
      <c r="C124" s="7">
        <f t="shared" si="75"/>
        <v>5</v>
      </c>
      <c r="D124" s="7">
        <f t="shared" si="76"/>
        <v>5</v>
      </c>
      <c r="E124" s="8">
        <f t="shared" si="77"/>
        <v>0</v>
      </c>
      <c r="F124" s="7">
        <v>5</v>
      </c>
      <c r="G124" s="4">
        <v>5</v>
      </c>
      <c r="H124" s="8">
        <f t="shared" si="78"/>
        <v>0</v>
      </c>
      <c r="I124" s="7">
        <v>0</v>
      </c>
      <c r="J124" s="4">
        <v>0</v>
      </c>
      <c r="K124" s="8">
        <f t="shared" si="79"/>
        <v>0</v>
      </c>
      <c r="L124" s="7">
        <v>0</v>
      </c>
      <c r="M124" s="4">
        <v>0</v>
      </c>
      <c r="N124" s="8">
        <f t="shared" si="80"/>
        <v>0</v>
      </c>
      <c r="O124" s="7">
        <v>0</v>
      </c>
      <c r="P124" s="4">
        <v>0</v>
      </c>
      <c r="Q124" s="8">
        <f t="shared" si="81"/>
        <v>0</v>
      </c>
      <c r="R124" s="7">
        <v>0</v>
      </c>
      <c r="S124" s="4">
        <v>0</v>
      </c>
      <c r="T124" s="8">
        <v>0</v>
      </c>
    </row>
    <row r="125" spans="1:20" s="10" customFormat="1">
      <c r="A125" s="12" t="s">
        <v>155</v>
      </c>
      <c r="B125" s="15" t="s">
        <v>118</v>
      </c>
      <c r="C125" s="7">
        <f t="shared" si="75"/>
        <v>53</v>
      </c>
      <c r="D125" s="7">
        <f t="shared" si="76"/>
        <v>57</v>
      </c>
      <c r="E125" s="8">
        <f t="shared" si="77"/>
        <v>4</v>
      </c>
      <c r="F125" s="7">
        <v>15</v>
      </c>
      <c r="G125" s="4">
        <v>14</v>
      </c>
      <c r="H125" s="8">
        <f t="shared" si="78"/>
        <v>-1</v>
      </c>
      <c r="I125" s="7">
        <v>19</v>
      </c>
      <c r="J125" s="4">
        <v>21</v>
      </c>
      <c r="K125" s="8">
        <f t="shared" si="79"/>
        <v>2</v>
      </c>
      <c r="L125" s="7">
        <v>19</v>
      </c>
      <c r="M125" s="4">
        <v>22</v>
      </c>
      <c r="N125" s="8">
        <f t="shared" si="80"/>
        <v>3</v>
      </c>
      <c r="O125" s="7">
        <v>0</v>
      </c>
      <c r="P125" s="4">
        <v>0</v>
      </c>
      <c r="Q125" s="8">
        <f t="shared" si="81"/>
        <v>0</v>
      </c>
      <c r="R125" s="7">
        <v>0</v>
      </c>
      <c r="S125" s="4">
        <v>0</v>
      </c>
      <c r="T125" s="8">
        <v>0</v>
      </c>
    </row>
    <row r="126" spans="1:20" s="10" customFormat="1">
      <c r="A126" s="12" t="s">
        <v>156</v>
      </c>
      <c r="B126" s="15" t="s">
        <v>73</v>
      </c>
      <c r="C126" s="7">
        <f t="shared" si="75"/>
        <v>36</v>
      </c>
      <c r="D126" s="7">
        <f t="shared" si="76"/>
        <v>37</v>
      </c>
      <c r="E126" s="8">
        <f t="shared" si="77"/>
        <v>1</v>
      </c>
      <c r="F126" s="7">
        <v>36</v>
      </c>
      <c r="G126" s="4">
        <v>37</v>
      </c>
      <c r="H126" s="8">
        <f t="shared" si="78"/>
        <v>1</v>
      </c>
      <c r="I126" s="7">
        <v>0</v>
      </c>
      <c r="J126" s="4">
        <v>0</v>
      </c>
      <c r="K126" s="8">
        <f t="shared" si="79"/>
        <v>0</v>
      </c>
      <c r="L126" s="7">
        <v>0</v>
      </c>
      <c r="M126" s="4">
        <v>0</v>
      </c>
      <c r="N126" s="8">
        <f t="shared" si="80"/>
        <v>0</v>
      </c>
      <c r="O126" s="7">
        <v>0</v>
      </c>
      <c r="P126" s="4">
        <v>0</v>
      </c>
      <c r="Q126" s="8">
        <f t="shared" si="81"/>
        <v>0</v>
      </c>
      <c r="R126" s="7">
        <v>0</v>
      </c>
      <c r="S126" s="4">
        <v>0</v>
      </c>
      <c r="T126" s="8">
        <v>0</v>
      </c>
    </row>
    <row r="127" spans="1:20" s="10" customFormat="1">
      <c r="A127" s="36" t="s">
        <v>13</v>
      </c>
      <c r="B127" s="37"/>
      <c r="C127" s="5">
        <f t="shared" ref="C127" si="82">F127+I127+L127+O127+R127</f>
        <v>296</v>
      </c>
      <c r="D127" s="5">
        <f t="shared" ref="D127" si="83">G127+J127+M127+P127+S127</f>
        <v>316</v>
      </c>
      <c r="E127" s="5">
        <f t="shared" si="77"/>
        <v>20</v>
      </c>
      <c r="F127" s="5">
        <f>SUM(F120:F126)</f>
        <v>107</v>
      </c>
      <c r="G127" s="5">
        <f>SUM(G120:G126)</f>
        <v>118</v>
      </c>
      <c r="H127" s="5">
        <f t="shared" si="78"/>
        <v>11</v>
      </c>
      <c r="I127" s="5">
        <f>SUM(I120:I126)</f>
        <v>72</v>
      </c>
      <c r="J127" s="5">
        <f>SUM(J120:J126)</f>
        <v>78</v>
      </c>
      <c r="K127" s="5">
        <f t="shared" si="79"/>
        <v>6</v>
      </c>
      <c r="L127" s="5">
        <f>SUM(L120:L126)</f>
        <v>87</v>
      </c>
      <c r="M127" s="5">
        <f>SUM(M120:M126)</f>
        <v>90</v>
      </c>
      <c r="N127" s="5">
        <f t="shared" si="80"/>
        <v>3</v>
      </c>
      <c r="O127" s="5">
        <f>SUM(O120:O126)</f>
        <v>30</v>
      </c>
      <c r="P127" s="5">
        <f>SUM(P120:P126)</f>
        <v>30</v>
      </c>
      <c r="Q127" s="5">
        <f t="shared" si="81"/>
        <v>0</v>
      </c>
      <c r="R127" s="5">
        <v>0</v>
      </c>
      <c r="S127" s="5">
        <v>0</v>
      </c>
      <c r="T127" s="5">
        <v>0</v>
      </c>
    </row>
    <row r="128" spans="1:20" s="10" customFormat="1">
      <c r="A128" s="12">
        <v>37318</v>
      </c>
      <c r="B128" s="15" t="s">
        <v>157</v>
      </c>
      <c r="C128" s="7">
        <f>F128+I128+L128+O128+R128</f>
        <v>83</v>
      </c>
      <c r="D128" s="7">
        <f>G128+J128+M128+P128+S128</f>
        <v>110</v>
      </c>
      <c r="E128" s="8">
        <f>D128-C128</f>
        <v>27</v>
      </c>
      <c r="F128" s="7">
        <v>37</v>
      </c>
      <c r="G128" s="4">
        <v>38</v>
      </c>
      <c r="H128" s="8">
        <f>G128-F128</f>
        <v>1</v>
      </c>
      <c r="I128" s="7">
        <v>25</v>
      </c>
      <c r="J128" s="4">
        <v>36</v>
      </c>
      <c r="K128" s="8">
        <f>J128-I128</f>
        <v>11</v>
      </c>
      <c r="L128" s="7">
        <v>21</v>
      </c>
      <c r="M128" s="4">
        <v>36</v>
      </c>
      <c r="N128" s="8">
        <f>M128-L128</f>
        <v>15</v>
      </c>
      <c r="O128" s="7">
        <v>0</v>
      </c>
      <c r="P128" s="4">
        <v>0</v>
      </c>
      <c r="Q128" s="8">
        <f>P128-O128</f>
        <v>0</v>
      </c>
      <c r="R128" s="7">
        <v>0</v>
      </c>
      <c r="S128" s="4">
        <v>0</v>
      </c>
      <c r="T128" s="8">
        <v>0</v>
      </c>
    </row>
    <row r="129" spans="1:20" s="10" customFormat="1">
      <c r="A129" s="12">
        <v>37683</v>
      </c>
      <c r="B129" s="15" t="s">
        <v>158</v>
      </c>
      <c r="C129" s="7">
        <f t="shared" ref="C129:C138" si="84">F129+I129+L129+O129+R129</f>
        <v>46</v>
      </c>
      <c r="D129" s="7">
        <f t="shared" ref="D129:D138" si="85">G129+J129+M129+P129+S129</f>
        <v>53</v>
      </c>
      <c r="E129" s="8">
        <f t="shared" ref="E129:E152" si="86">D129-C129</f>
        <v>7</v>
      </c>
      <c r="F129" s="7">
        <v>18</v>
      </c>
      <c r="G129" s="4">
        <v>19</v>
      </c>
      <c r="H129" s="8">
        <f t="shared" ref="H129:H139" si="87">G129-F129</f>
        <v>1</v>
      </c>
      <c r="I129" s="7">
        <v>15</v>
      </c>
      <c r="J129" s="4">
        <v>17</v>
      </c>
      <c r="K129" s="8">
        <f t="shared" ref="K129:K139" si="88">J129-I129</f>
        <v>2</v>
      </c>
      <c r="L129" s="7">
        <v>13</v>
      </c>
      <c r="M129" s="4">
        <v>17</v>
      </c>
      <c r="N129" s="8">
        <f t="shared" ref="N129:N139" si="89">M129-L129</f>
        <v>4</v>
      </c>
      <c r="O129" s="7">
        <v>0</v>
      </c>
      <c r="P129" s="4">
        <v>0</v>
      </c>
      <c r="Q129" s="8">
        <f t="shared" ref="Q129:Q139" si="90">P129-O129</f>
        <v>0</v>
      </c>
      <c r="R129" s="7">
        <v>0</v>
      </c>
      <c r="S129" s="4">
        <v>0</v>
      </c>
      <c r="T129" s="8">
        <v>0</v>
      </c>
    </row>
    <row r="130" spans="1:20" s="10" customFormat="1">
      <c r="A130" s="12">
        <v>37349</v>
      </c>
      <c r="B130" s="15" t="s">
        <v>157</v>
      </c>
      <c r="C130" s="7">
        <f t="shared" si="84"/>
        <v>11</v>
      </c>
      <c r="D130" s="7">
        <f t="shared" si="85"/>
        <v>12</v>
      </c>
      <c r="E130" s="8">
        <f t="shared" si="86"/>
        <v>1</v>
      </c>
      <c r="F130" s="7">
        <v>11</v>
      </c>
      <c r="G130" s="4">
        <v>12</v>
      </c>
      <c r="H130" s="8">
        <f t="shared" si="87"/>
        <v>1</v>
      </c>
      <c r="I130" s="7">
        <v>0</v>
      </c>
      <c r="J130" s="4">
        <v>0</v>
      </c>
      <c r="K130" s="8">
        <f t="shared" si="88"/>
        <v>0</v>
      </c>
      <c r="L130" s="7">
        <v>0</v>
      </c>
      <c r="M130" s="4">
        <v>0</v>
      </c>
      <c r="N130" s="8">
        <f t="shared" si="89"/>
        <v>0</v>
      </c>
      <c r="O130" s="7">
        <v>0</v>
      </c>
      <c r="P130" s="4">
        <v>0</v>
      </c>
      <c r="Q130" s="8">
        <f t="shared" si="90"/>
        <v>0</v>
      </c>
      <c r="R130" s="7">
        <v>0</v>
      </c>
      <c r="S130" s="4">
        <v>0</v>
      </c>
      <c r="T130" s="8">
        <v>0</v>
      </c>
    </row>
    <row r="131" spans="1:20" s="10" customFormat="1">
      <c r="A131" s="12">
        <v>37714</v>
      </c>
      <c r="B131" s="15" t="s">
        <v>159</v>
      </c>
      <c r="C131" s="7">
        <f t="shared" si="84"/>
        <v>11</v>
      </c>
      <c r="D131" s="7">
        <f t="shared" si="85"/>
        <v>11</v>
      </c>
      <c r="E131" s="8">
        <f t="shared" si="86"/>
        <v>0</v>
      </c>
      <c r="F131" s="7">
        <v>11</v>
      </c>
      <c r="G131" s="4">
        <v>11</v>
      </c>
      <c r="H131" s="8">
        <f t="shared" si="87"/>
        <v>0</v>
      </c>
      <c r="I131" s="7">
        <v>0</v>
      </c>
      <c r="J131" s="4">
        <v>0</v>
      </c>
      <c r="K131" s="8">
        <f t="shared" si="88"/>
        <v>0</v>
      </c>
      <c r="L131" s="7">
        <v>0</v>
      </c>
      <c r="M131" s="4">
        <v>0</v>
      </c>
      <c r="N131" s="8">
        <f t="shared" si="89"/>
        <v>0</v>
      </c>
      <c r="O131" s="7">
        <v>0</v>
      </c>
      <c r="P131" s="4">
        <v>0</v>
      </c>
      <c r="Q131" s="8">
        <f t="shared" si="90"/>
        <v>0</v>
      </c>
      <c r="R131" s="7">
        <v>0</v>
      </c>
      <c r="S131" s="4">
        <v>0</v>
      </c>
      <c r="T131" s="8">
        <v>0</v>
      </c>
    </row>
    <row r="132" spans="1:20" s="10" customFormat="1">
      <c r="A132" s="12">
        <v>36961</v>
      </c>
      <c r="B132" s="15" t="s">
        <v>160</v>
      </c>
      <c r="C132" s="7">
        <f t="shared" si="84"/>
        <v>48</v>
      </c>
      <c r="D132" s="7">
        <f t="shared" si="85"/>
        <v>64</v>
      </c>
      <c r="E132" s="8">
        <f t="shared" si="86"/>
        <v>16</v>
      </c>
      <c r="F132" s="7">
        <v>21</v>
      </c>
      <c r="G132" s="4">
        <v>21</v>
      </c>
      <c r="H132" s="8">
        <f t="shared" si="87"/>
        <v>0</v>
      </c>
      <c r="I132" s="7">
        <v>10</v>
      </c>
      <c r="J132" s="4">
        <v>20</v>
      </c>
      <c r="K132" s="8">
        <f t="shared" si="88"/>
        <v>10</v>
      </c>
      <c r="L132" s="7">
        <v>17</v>
      </c>
      <c r="M132" s="4">
        <v>23</v>
      </c>
      <c r="N132" s="8">
        <f t="shared" si="89"/>
        <v>6</v>
      </c>
      <c r="O132" s="7">
        <v>0</v>
      </c>
      <c r="P132" s="4">
        <v>0</v>
      </c>
      <c r="Q132" s="8">
        <f t="shared" si="90"/>
        <v>0</v>
      </c>
      <c r="R132" s="7">
        <v>0</v>
      </c>
      <c r="S132" s="4">
        <v>0</v>
      </c>
      <c r="T132" s="8">
        <v>0</v>
      </c>
    </row>
    <row r="133" spans="1:20" s="10" customFormat="1">
      <c r="A133" s="12">
        <v>36963</v>
      </c>
      <c r="B133" s="15" t="s">
        <v>161</v>
      </c>
      <c r="C133" s="7">
        <f t="shared" si="84"/>
        <v>53</v>
      </c>
      <c r="D133" s="7">
        <f t="shared" si="85"/>
        <v>56</v>
      </c>
      <c r="E133" s="8">
        <f t="shared" si="86"/>
        <v>3</v>
      </c>
      <c r="F133" s="7">
        <v>15</v>
      </c>
      <c r="G133" s="4">
        <v>12</v>
      </c>
      <c r="H133" s="8">
        <f t="shared" si="87"/>
        <v>-3</v>
      </c>
      <c r="I133" s="7">
        <v>21</v>
      </c>
      <c r="J133" s="4">
        <v>21</v>
      </c>
      <c r="K133" s="8">
        <f t="shared" si="88"/>
        <v>0</v>
      </c>
      <c r="L133" s="7">
        <v>17</v>
      </c>
      <c r="M133" s="4">
        <v>23</v>
      </c>
      <c r="N133" s="8">
        <f t="shared" si="89"/>
        <v>6</v>
      </c>
      <c r="O133" s="7">
        <v>0</v>
      </c>
      <c r="P133" s="4">
        <v>0</v>
      </c>
      <c r="Q133" s="8">
        <f t="shared" si="90"/>
        <v>0</v>
      </c>
      <c r="R133" s="7">
        <v>0</v>
      </c>
      <c r="S133" s="4">
        <v>0</v>
      </c>
      <c r="T133" s="8">
        <v>0</v>
      </c>
    </row>
    <row r="134" spans="1:20" s="10" customFormat="1">
      <c r="A134" s="12">
        <v>37328</v>
      </c>
      <c r="B134" s="15" t="s">
        <v>162</v>
      </c>
      <c r="C134" s="7">
        <f t="shared" si="84"/>
        <v>53</v>
      </c>
      <c r="D134" s="7">
        <f t="shared" si="85"/>
        <v>56</v>
      </c>
      <c r="E134" s="8">
        <f t="shared" si="86"/>
        <v>3</v>
      </c>
      <c r="F134" s="7">
        <v>13</v>
      </c>
      <c r="G134" s="4">
        <v>12</v>
      </c>
      <c r="H134" s="8">
        <f t="shared" si="87"/>
        <v>-1</v>
      </c>
      <c r="I134" s="7">
        <v>21</v>
      </c>
      <c r="J134" s="4">
        <v>21</v>
      </c>
      <c r="K134" s="8">
        <f t="shared" si="88"/>
        <v>0</v>
      </c>
      <c r="L134" s="7">
        <v>19</v>
      </c>
      <c r="M134" s="4">
        <v>23</v>
      </c>
      <c r="N134" s="8">
        <f t="shared" si="89"/>
        <v>4</v>
      </c>
      <c r="O134" s="7">
        <v>0</v>
      </c>
      <c r="P134" s="4">
        <v>0</v>
      </c>
      <c r="Q134" s="8">
        <f t="shared" si="90"/>
        <v>0</v>
      </c>
      <c r="R134" s="7">
        <v>0</v>
      </c>
      <c r="S134" s="4">
        <v>0</v>
      </c>
      <c r="T134" s="8">
        <v>0</v>
      </c>
    </row>
    <row r="135" spans="1:20" s="10" customFormat="1">
      <c r="A135" s="12">
        <v>37329</v>
      </c>
      <c r="B135" s="15" t="s">
        <v>163</v>
      </c>
      <c r="C135" s="7">
        <f t="shared" si="84"/>
        <v>31</v>
      </c>
      <c r="D135" s="7">
        <f t="shared" si="85"/>
        <v>40</v>
      </c>
      <c r="E135" s="8">
        <f t="shared" si="86"/>
        <v>9</v>
      </c>
      <c r="F135" s="7">
        <v>13</v>
      </c>
      <c r="G135" s="4">
        <v>15</v>
      </c>
      <c r="H135" s="8">
        <f t="shared" si="87"/>
        <v>2</v>
      </c>
      <c r="I135" s="7">
        <v>6</v>
      </c>
      <c r="J135" s="4">
        <v>10</v>
      </c>
      <c r="K135" s="8">
        <f t="shared" si="88"/>
        <v>4</v>
      </c>
      <c r="L135" s="7">
        <v>12</v>
      </c>
      <c r="M135" s="4">
        <v>15</v>
      </c>
      <c r="N135" s="8">
        <f t="shared" si="89"/>
        <v>3</v>
      </c>
      <c r="O135" s="7">
        <v>0</v>
      </c>
      <c r="P135" s="4">
        <v>0</v>
      </c>
      <c r="Q135" s="8">
        <f t="shared" si="90"/>
        <v>0</v>
      </c>
      <c r="R135" s="7">
        <v>0</v>
      </c>
      <c r="S135" s="4">
        <v>0</v>
      </c>
      <c r="T135" s="8">
        <v>0</v>
      </c>
    </row>
    <row r="136" spans="1:20" s="10" customFormat="1" ht="30">
      <c r="A136" s="13">
        <v>38075</v>
      </c>
      <c r="B136" s="15" t="s">
        <v>164</v>
      </c>
      <c r="C136" s="7">
        <f t="shared" si="84"/>
        <v>77</v>
      </c>
      <c r="D136" s="7">
        <f t="shared" si="85"/>
        <v>84</v>
      </c>
      <c r="E136" s="8">
        <f t="shared" si="86"/>
        <v>7</v>
      </c>
      <c r="F136" s="7">
        <v>22</v>
      </c>
      <c r="G136" s="4">
        <v>24</v>
      </c>
      <c r="H136" s="8">
        <f t="shared" si="87"/>
        <v>2</v>
      </c>
      <c r="I136" s="7">
        <v>29</v>
      </c>
      <c r="J136" s="4">
        <v>30</v>
      </c>
      <c r="K136" s="8">
        <f t="shared" si="88"/>
        <v>1</v>
      </c>
      <c r="L136" s="7">
        <v>26</v>
      </c>
      <c r="M136" s="4">
        <v>30</v>
      </c>
      <c r="N136" s="8">
        <f t="shared" si="89"/>
        <v>4</v>
      </c>
      <c r="O136" s="7">
        <v>0</v>
      </c>
      <c r="P136" s="4">
        <v>0</v>
      </c>
      <c r="Q136" s="8">
        <f t="shared" si="90"/>
        <v>0</v>
      </c>
      <c r="R136" s="7">
        <v>0</v>
      </c>
      <c r="S136" s="4">
        <v>0</v>
      </c>
      <c r="T136" s="8">
        <v>0</v>
      </c>
    </row>
    <row r="137" spans="1:20" s="10" customFormat="1" ht="30">
      <c r="A137" s="12" t="s">
        <v>69</v>
      </c>
      <c r="B137" s="15" t="s">
        <v>70</v>
      </c>
      <c r="C137" s="7">
        <f t="shared" si="84"/>
        <v>54</v>
      </c>
      <c r="D137" s="7">
        <f t="shared" si="85"/>
        <v>65</v>
      </c>
      <c r="E137" s="8">
        <f t="shared" si="86"/>
        <v>11</v>
      </c>
      <c r="F137" s="7">
        <v>15</v>
      </c>
      <c r="G137" s="4">
        <v>14</v>
      </c>
      <c r="H137" s="8">
        <f t="shared" si="87"/>
        <v>-1</v>
      </c>
      <c r="I137" s="7">
        <v>14</v>
      </c>
      <c r="J137" s="4">
        <v>13</v>
      </c>
      <c r="K137" s="8">
        <f t="shared" si="88"/>
        <v>-1</v>
      </c>
      <c r="L137" s="7">
        <v>8</v>
      </c>
      <c r="M137" s="4">
        <v>14</v>
      </c>
      <c r="N137" s="8">
        <f t="shared" si="89"/>
        <v>6</v>
      </c>
      <c r="O137" s="7">
        <v>17</v>
      </c>
      <c r="P137" s="4">
        <v>24</v>
      </c>
      <c r="Q137" s="8">
        <f t="shared" si="90"/>
        <v>7</v>
      </c>
      <c r="R137" s="7">
        <v>0</v>
      </c>
      <c r="S137" s="4">
        <v>0</v>
      </c>
      <c r="T137" s="8">
        <v>0</v>
      </c>
    </row>
    <row r="138" spans="1:20" s="10" customFormat="1">
      <c r="A138" s="12" t="s">
        <v>62</v>
      </c>
      <c r="B138" s="15" t="s">
        <v>63</v>
      </c>
      <c r="C138" s="7">
        <f t="shared" si="84"/>
        <v>4</v>
      </c>
      <c r="D138" s="7">
        <f t="shared" si="85"/>
        <v>5</v>
      </c>
      <c r="E138" s="8">
        <f t="shared" si="86"/>
        <v>1</v>
      </c>
      <c r="F138" s="7">
        <v>4</v>
      </c>
      <c r="G138" s="4">
        <v>5</v>
      </c>
      <c r="H138" s="8">
        <f t="shared" si="87"/>
        <v>1</v>
      </c>
      <c r="I138" s="7">
        <v>0</v>
      </c>
      <c r="J138" s="4">
        <v>0</v>
      </c>
      <c r="K138" s="8">
        <f t="shared" si="88"/>
        <v>0</v>
      </c>
      <c r="L138" s="7">
        <v>0</v>
      </c>
      <c r="M138" s="4">
        <v>0</v>
      </c>
      <c r="N138" s="8">
        <f t="shared" si="89"/>
        <v>0</v>
      </c>
      <c r="O138" s="7">
        <v>0</v>
      </c>
      <c r="P138" s="4">
        <v>0</v>
      </c>
      <c r="Q138" s="8">
        <f t="shared" si="90"/>
        <v>0</v>
      </c>
      <c r="R138" s="7">
        <v>0</v>
      </c>
      <c r="S138" s="4">
        <v>0</v>
      </c>
      <c r="T138" s="8">
        <v>0</v>
      </c>
    </row>
    <row r="139" spans="1:20" s="10" customFormat="1">
      <c r="A139" s="38" t="s">
        <v>14</v>
      </c>
      <c r="B139" s="39"/>
      <c r="C139" s="5">
        <v>471</v>
      </c>
      <c r="D139" s="5">
        <f t="shared" ref="D139" si="91">G139+J139+M139+P139+S139</f>
        <v>556</v>
      </c>
      <c r="E139" s="5">
        <f t="shared" si="86"/>
        <v>85</v>
      </c>
      <c r="F139" s="5">
        <v>180</v>
      </c>
      <c r="G139" s="5">
        <f>SUM(G128:G138)</f>
        <v>183</v>
      </c>
      <c r="H139" s="5">
        <f t="shared" si="87"/>
        <v>3</v>
      </c>
      <c r="I139" s="5">
        <v>141</v>
      </c>
      <c r="J139" s="5">
        <f>SUM(J128:J138)</f>
        <v>168</v>
      </c>
      <c r="K139" s="5">
        <f t="shared" si="88"/>
        <v>27</v>
      </c>
      <c r="L139" s="5">
        <v>133</v>
      </c>
      <c r="M139" s="5">
        <f>SUM(M128:M138)</f>
        <v>181</v>
      </c>
      <c r="N139" s="5">
        <f t="shared" si="89"/>
        <v>48</v>
      </c>
      <c r="O139" s="5">
        <v>17</v>
      </c>
      <c r="P139" s="5">
        <f>SUM(P128:P138)</f>
        <v>24</v>
      </c>
      <c r="Q139" s="5">
        <f t="shared" si="90"/>
        <v>7</v>
      </c>
      <c r="R139" s="5">
        <v>0</v>
      </c>
      <c r="S139" s="5">
        <f>SUM(S128:S138)</f>
        <v>0</v>
      </c>
      <c r="T139" s="5">
        <v>0</v>
      </c>
    </row>
    <row r="140" spans="1:20" s="10" customFormat="1">
      <c r="A140" s="12" t="s">
        <v>165</v>
      </c>
      <c r="B140" s="15" t="s">
        <v>166</v>
      </c>
      <c r="C140" s="7">
        <f>F140+I140+L140+O140+R140</f>
        <v>88</v>
      </c>
      <c r="D140" s="9">
        <f>G140+J140+M140+P140+S140</f>
        <v>90</v>
      </c>
      <c r="E140" s="8">
        <f t="shared" si="86"/>
        <v>2</v>
      </c>
      <c r="F140" s="7">
        <v>30</v>
      </c>
      <c r="G140" s="4">
        <v>30</v>
      </c>
      <c r="H140" s="8">
        <f>G140-F140</f>
        <v>0</v>
      </c>
      <c r="I140" s="7">
        <v>29</v>
      </c>
      <c r="J140" s="4">
        <v>30</v>
      </c>
      <c r="K140" s="8">
        <f>J140-I140</f>
        <v>1</v>
      </c>
      <c r="L140" s="7">
        <v>29</v>
      </c>
      <c r="M140" s="4">
        <v>30</v>
      </c>
      <c r="N140" s="8">
        <f>M140-L140</f>
        <v>1</v>
      </c>
      <c r="O140" s="7">
        <v>0</v>
      </c>
      <c r="P140" s="7">
        <v>0</v>
      </c>
      <c r="Q140" s="8">
        <v>0</v>
      </c>
      <c r="R140" s="7">
        <v>0</v>
      </c>
      <c r="S140" s="7">
        <v>0</v>
      </c>
      <c r="T140" s="8">
        <v>0</v>
      </c>
    </row>
    <row r="141" spans="1:20" s="10" customFormat="1">
      <c r="A141" s="12" t="s">
        <v>167</v>
      </c>
      <c r="B141" s="15" t="s">
        <v>168</v>
      </c>
      <c r="C141" s="7">
        <f t="shared" ref="C141:C148" si="92">F141+I141+L141+O141+R141</f>
        <v>79</v>
      </c>
      <c r="D141" s="9">
        <f t="shared" ref="D141:D148" si="93">G141+J141+M141+P141+S141</f>
        <v>81</v>
      </c>
      <c r="E141" s="8">
        <f t="shared" si="86"/>
        <v>2</v>
      </c>
      <c r="F141" s="7">
        <v>20</v>
      </c>
      <c r="G141" s="4">
        <v>20</v>
      </c>
      <c r="H141" s="8">
        <f t="shared" ref="H141:H149" si="94">G141-F141</f>
        <v>0</v>
      </c>
      <c r="I141" s="7">
        <v>24</v>
      </c>
      <c r="J141" s="4">
        <v>30</v>
      </c>
      <c r="K141" s="8">
        <f t="shared" ref="K141:K149" si="95">J141-I141</f>
        <v>6</v>
      </c>
      <c r="L141" s="7">
        <v>35</v>
      </c>
      <c r="M141" s="4">
        <v>31</v>
      </c>
      <c r="N141" s="8">
        <f t="shared" ref="N141:N149" si="96">M141-L141</f>
        <v>-4</v>
      </c>
      <c r="O141" s="7">
        <v>0</v>
      </c>
      <c r="P141" s="7">
        <v>0</v>
      </c>
      <c r="Q141" s="8">
        <v>0</v>
      </c>
      <c r="R141" s="7">
        <v>0</v>
      </c>
      <c r="S141" s="7">
        <v>0</v>
      </c>
      <c r="T141" s="8">
        <v>0</v>
      </c>
    </row>
    <row r="142" spans="1:20" s="10" customFormat="1">
      <c r="A142" s="12" t="s">
        <v>169</v>
      </c>
      <c r="B142" s="15" t="s">
        <v>170</v>
      </c>
      <c r="C142" s="7">
        <f t="shared" si="92"/>
        <v>39</v>
      </c>
      <c r="D142" s="9">
        <f t="shared" si="93"/>
        <v>39</v>
      </c>
      <c r="E142" s="8">
        <f t="shared" si="86"/>
        <v>0</v>
      </c>
      <c r="F142" s="7">
        <v>12</v>
      </c>
      <c r="G142" s="4">
        <v>10</v>
      </c>
      <c r="H142" s="8">
        <f t="shared" si="94"/>
        <v>-2</v>
      </c>
      <c r="I142" s="7">
        <v>13</v>
      </c>
      <c r="J142" s="4">
        <v>15</v>
      </c>
      <c r="K142" s="8">
        <f t="shared" si="95"/>
        <v>2</v>
      </c>
      <c r="L142" s="7">
        <v>14</v>
      </c>
      <c r="M142" s="4">
        <v>14</v>
      </c>
      <c r="N142" s="8">
        <f t="shared" si="96"/>
        <v>0</v>
      </c>
      <c r="O142" s="7">
        <v>0</v>
      </c>
      <c r="P142" s="7">
        <v>0</v>
      </c>
      <c r="Q142" s="8">
        <v>0</v>
      </c>
      <c r="R142" s="7">
        <v>0</v>
      </c>
      <c r="S142" s="7">
        <v>0</v>
      </c>
      <c r="T142" s="8">
        <v>0</v>
      </c>
    </row>
    <row r="143" spans="1:20" s="10" customFormat="1">
      <c r="A143" s="12" t="s">
        <v>171</v>
      </c>
      <c r="B143" s="15" t="s">
        <v>172</v>
      </c>
      <c r="C143" s="7">
        <f t="shared" si="92"/>
        <v>20</v>
      </c>
      <c r="D143" s="9">
        <f t="shared" si="93"/>
        <v>21</v>
      </c>
      <c r="E143" s="8">
        <f t="shared" si="86"/>
        <v>1</v>
      </c>
      <c r="F143" s="7">
        <v>9</v>
      </c>
      <c r="G143" s="4">
        <v>10</v>
      </c>
      <c r="H143" s="8">
        <f t="shared" si="94"/>
        <v>1</v>
      </c>
      <c r="I143" s="7">
        <v>0</v>
      </c>
      <c r="J143" s="4">
        <v>0</v>
      </c>
      <c r="K143" s="8">
        <f t="shared" si="95"/>
        <v>0</v>
      </c>
      <c r="L143" s="7">
        <v>11</v>
      </c>
      <c r="M143" s="4">
        <v>11</v>
      </c>
      <c r="N143" s="8">
        <f t="shared" si="96"/>
        <v>0</v>
      </c>
      <c r="O143" s="7">
        <v>0</v>
      </c>
      <c r="P143" s="7">
        <v>0</v>
      </c>
      <c r="Q143" s="8">
        <v>0</v>
      </c>
      <c r="R143" s="7">
        <v>0</v>
      </c>
      <c r="S143" s="7">
        <v>0</v>
      </c>
      <c r="T143" s="8">
        <v>0</v>
      </c>
    </row>
    <row r="144" spans="1:20" s="10" customFormat="1">
      <c r="A144" s="12" t="s">
        <v>173</v>
      </c>
      <c r="B144" s="15" t="s">
        <v>174</v>
      </c>
      <c r="C144" s="7">
        <f t="shared" si="92"/>
        <v>29</v>
      </c>
      <c r="D144" s="9">
        <f t="shared" si="93"/>
        <v>53</v>
      </c>
      <c r="E144" s="8">
        <f t="shared" si="86"/>
        <v>24</v>
      </c>
      <c r="F144" s="7">
        <v>27</v>
      </c>
      <c r="G144" s="4">
        <v>28</v>
      </c>
      <c r="H144" s="8">
        <f t="shared" si="94"/>
        <v>1</v>
      </c>
      <c r="I144" s="7">
        <v>2</v>
      </c>
      <c r="J144" s="4">
        <v>25</v>
      </c>
      <c r="K144" s="8">
        <f t="shared" si="95"/>
        <v>23</v>
      </c>
      <c r="L144" s="7">
        <v>0</v>
      </c>
      <c r="M144" s="7">
        <v>0</v>
      </c>
      <c r="N144" s="8">
        <f t="shared" si="96"/>
        <v>0</v>
      </c>
      <c r="O144" s="7">
        <v>0</v>
      </c>
      <c r="P144" s="7">
        <v>0</v>
      </c>
      <c r="Q144" s="8">
        <v>0</v>
      </c>
      <c r="R144" s="7">
        <v>0</v>
      </c>
      <c r="S144" s="7">
        <v>0</v>
      </c>
      <c r="T144" s="8">
        <v>0</v>
      </c>
    </row>
    <row r="145" spans="1:20" s="10" customFormat="1">
      <c r="A145" s="12" t="s">
        <v>39</v>
      </c>
      <c r="B145" s="15" t="s">
        <v>40</v>
      </c>
      <c r="C145" s="7">
        <f t="shared" si="92"/>
        <v>57</v>
      </c>
      <c r="D145" s="9">
        <f t="shared" si="93"/>
        <v>102</v>
      </c>
      <c r="E145" s="8">
        <f t="shared" si="86"/>
        <v>45</v>
      </c>
      <c r="F145" s="7">
        <v>44</v>
      </c>
      <c r="G145" s="4">
        <v>45</v>
      </c>
      <c r="H145" s="8">
        <f t="shared" si="94"/>
        <v>1</v>
      </c>
      <c r="I145" s="7">
        <v>13</v>
      </c>
      <c r="J145" s="4">
        <v>57</v>
      </c>
      <c r="K145" s="8">
        <f t="shared" si="95"/>
        <v>44</v>
      </c>
      <c r="L145" s="7">
        <v>0</v>
      </c>
      <c r="M145" s="7">
        <v>0</v>
      </c>
      <c r="N145" s="8">
        <f t="shared" si="96"/>
        <v>0</v>
      </c>
      <c r="O145" s="7">
        <v>0</v>
      </c>
      <c r="P145" s="7">
        <v>0</v>
      </c>
      <c r="Q145" s="8">
        <v>0</v>
      </c>
      <c r="R145" s="7">
        <v>0</v>
      </c>
      <c r="S145" s="7">
        <v>0</v>
      </c>
      <c r="T145" s="8">
        <v>0</v>
      </c>
    </row>
    <row r="146" spans="1:20" s="10" customFormat="1">
      <c r="A146" s="12" t="s">
        <v>175</v>
      </c>
      <c r="B146" s="15" t="s">
        <v>176</v>
      </c>
      <c r="C146" s="7">
        <f t="shared" si="92"/>
        <v>22</v>
      </c>
      <c r="D146" s="9">
        <f t="shared" si="93"/>
        <v>27</v>
      </c>
      <c r="E146" s="8">
        <f t="shared" si="86"/>
        <v>5</v>
      </c>
      <c r="F146" s="7">
        <v>12</v>
      </c>
      <c r="G146" s="4">
        <v>12</v>
      </c>
      <c r="H146" s="8">
        <f t="shared" si="94"/>
        <v>0</v>
      </c>
      <c r="I146" s="7">
        <v>10</v>
      </c>
      <c r="J146" s="4">
        <v>15</v>
      </c>
      <c r="K146" s="8">
        <f t="shared" si="95"/>
        <v>5</v>
      </c>
      <c r="L146" s="7">
        <v>0</v>
      </c>
      <c r="M146" s="7">
        <v>0</v>
      </c>
      <c r="N146" s="8">
        <f t="shared" si="96"/>
        <v>0</v>
      </c>
      <c r="O146" s="7">
        <v>0</v>
      </c>
      <c r="P146" s="7">
        <v>0</v>
      </c>
      <c r="Q146" s="8">
        <v>0</v>
      </c>
      <c r="R146" s="7">
        <v>0</v>
      </c>
      <c r="S146" s="7">
        <v>0</v>
      </c>
      <c r="T146" s="8">
        <v>0</v>
      </c>
    </row>
    <row r="147" spans="1:20" s="10" customFormat="1">
      <c r="A147" s="12" t="s">
        <v>177</v>
      </c>
      <c r="B147" s="15" t="s">
        <v>178</v>
      </c>
      <c r="C147" s="7">
        <f t="shared" si="92"/>
        <v>38</v>
      </c>
      <c r="D147" s="9">
        <f t="shared" si="93"/>
        <v>42</v>
      </c>
      <c r="E147" s="8">
        <f t="shared" si="86"/>
        <v>4</v>
      </c>
      <c r="F147" s="7">
        <v>17</v>
      </c>
      <c r="G147" s="4">
        <v>17</v>
      </c>
      <c r="H147" s="8">
        <f t="shared" si="94"/>
        <v>0</v>
      </c>
      <c r="I147" s="7">
        <v>21</v>
      </c>
      <c r="J147" s="4">
        <v>25</v>
      </c>
      <c r="K147" s="8">
        <f t="shared" si="95"/>
        <v>4</v>
      </c>
      <c r="L147" s="7">
        <v>0</v>
      </c>
      <c r="M147" s="7">
        <v>0</v>
      </c>
      <c r="N147" s="8">
        <f t="shared" si="96"/>
        <v>0</v>
      </c>
      <c r="O147" s="7">
        <v>0</v>
      </c>
      <c r="P147" s="7">
        <v>0</v>
      </c>
      <c r="Q147" s="8">
        <v>0</v>
      </c>
      <c r="R147" s="7">
        <v>0</v>
      </c>
      <c r="S147" s="7">
        <v>0</v>
      </c>
      <c r="T147" s="8">
        <v>0</v>
      </c>
    </row>
    <row r="148" spans="1:20" s="10" customFormat="1">
      <c r="A148" s="12" t="s">
        <v>179</v>
      </c>
      <c r="B148" s="15" t="s">
        <v>180</v>
      </c>
      <c r="C148" s="7">
        <f t="shared" si="92"/>
        <v>6</v>
      </c>
      <c r="D148" s="9">
        <f t="shared" si="93"/>
        <v>10</v>
      </c>
      <c r="E148" s="8">
        <f t="shared" si="86"/>
        <v>4</v>
      </c>
      <c r="F148" s="7">
        <v>6</v>
      </c>
      <c r="G148" s="4">
        <v>10</v>
      </c>
      <c r="H148" s="8">
        <f t="shared" si="94"/>
        <v>4</v>
      </c>
      <c r="I148" s="7">
        <v>0</v>
      </c>
      <c r="J148" s="9">
        <v>0</v>
      </c>
      <c r="K148" s="8">
        <f t="shared" si="95"/>
        <v>0</v>
      </c>
      <c r="L148" s="7">
        <v>0</v>
      </c>
      <c r="M148" s="7">
        <v>0</v>
      </c>
      <c r="N148" s="8">
        <f t="shared" si="96"/>
        <v>0</v>
      </c>
      <c r="O148" s="7">
        <v>0</v>
      </c>
      <c r="P148" s="7">
        <v>0</v>
      </c>
      <c r="Q148" s="8">
        <v>0</v>
      </c>
      <c r="R148" s="7">
        <v>0</v>
      </c>
      <c r="S148" s="7">
        <v>0</v>
      </c>
      <c r="T148" s="8">
        <v>0</v>
      </c>
    </row>
    <row r="149" spans="1:20" s="10" customFormat="1">
      <c r="A149" s="36" t="s">
        <v>15</v>
      </c>
      <c r="B149" s="37"/>
      <c r="C149" s="5">
        <v>378</v>
      </c>
      <c r="D149" s="5">
        <f>SUM(D140:D148)</f>
        <v>465</v>
      </c>
      <c r="E149" s="5">
        <f t="shared" si="86"/>
        <v>87</v>
      </c>
      <c r="F149" s="5">
        <v>177</v>
      </c>
      <c r="G149" s="5">
        <f>SUM(G140:G148)</f>
        <v>182</v>
      </c>
      <c r="H149" s="5">
        <f t="shared" si="94"/>
        <v>5</v>
      </c>
      <c r="I149" s="5">
        <v>112</v>
      </c>
      <c r="J149" s="5">
        <f>SUM(J140:J148)</f>
        <v>197</v>
      </c>
      <c r="K149" s="5">
        <f t="shared" si="95"/>
        <v>85</v>
      </c>
      <c r="L149" s="5">
        <v>89</v>
      </c>
      <c r="M149" s="5">
        <f>SUM(M140:M148)</f>
        <v>86</v>
      </c>
      <c r="N149" s="5">
        <f t="shared" si="96"/>
        <v>-3</v>
      </c>
      <c r="O149" s="5">
        <v>0</v>
      </c>
      <c r="P149" s="5">
        <v>0</v>
      </c>
      <c r="Q149" s="5">
        <v>0</v>
      </c>
      <c r="R149" s="5">
        <v>0</v>
      </c>
      <c r="S149" s="5"/>
      <c r="T149" s="5"/>
    </row>
    <row r="150" spans="1:20" s="10" customFormat="1">
      <c r="A150" s="12" t="s">
        <v>181</v>
      </c>
      <c r="B150" s="15" t="s">
        <v>182</v>
      </c>
      <c r="C150" s="7">
        <f>F150+I150+L150+O150+R150</f>
        <v>29</v>
      </c>
      <c r="D150" s="7">
        <f>G150+J150+M150</f>
        <v>30</v>
      </c>
      <c r="E150" s="8">
        <f t="shared" si="86"/>
        <v>1</v>
      </c>
      <c r="F150" s="7">
        <v>8</v>
      </c>
      <c r="G150" s="4">
        <v>10</v>
      </c>
      <c r="H150" s="8">
        <f>G150-F150</f>
        <v>2</v>
      </c>
      <c r="I150" s="7">
        <v>10</v>
      </c>
      <c r="J150" s="7">
        <v>10</v>
      </c>
      <c r="K150" s="8">
        <f>J150-I150</f>
        <v>0</v>
      </c>
      <c r="L150" s="7">
        <v>11</v>
      </c>
      <c r="M150" s="7">
        <v>10</v>
      </c>
      <c r="N150" s="8">
        <f>M150-L150</f>
        <v>-1</v>
      </c>
      <c r="O150" s="7">
        <v>0</v>
      </c>
      <c r="P150" s="7">
        <v>0</v>
      </c>
      <c r="Q150" s="8">
        <v>0</v>
      </c>
      <c r="R150" s="7">
        <v>0</v>
      </c>
      <c r="S150" s="7">
        <v>0</v>
      </c>
      <c r="T150" s="8">
        <v>0</v>
      </c>
    </row>
    <row r="151" spans="1:20" s="10" customFormat="1">
      <c r="A151" s="12" t="s">
        <v>67</v>
      </c>
      <c r="B151" s="15" t="s">
        <v>68</v>
      </c>
      <c r="C151" s="7">
        <f t="shared" ref="C151:C152" si="97">F151+I151+L151+O151+R151</f>
        <v>8</v>
      </c>
      <c r="D151" s="7">
        <f t="shared" ref="D151:D152" si="98">G151+J151+M151</f>
        <v>9</v>
      </c>
      <c r="E151" s="8">
        <f t="shared" si="86"/>
        <v>1</v>
      </c>
      <c r="F151" s="7">
        <v>8</v>
      </c>
      <c r="G151" s="4">
        <v>9</v>
      </c>
      <c r="H151" s="8">
        <f t="shared" ref="H151:H152" si="99">G151-F151</f>
        <v>1</v>
      </c>
      <c r="I151" s="7">
        <v>0</v>
      </c>
      <c r="J151" s="7">
        <v>0</v>
      </c>
      <c r="K151" s="8">
        <f t="shared" ref="K151:K152" si="100">J151-I151</f>
        <v>0</v>
      </c>
      <c r="L151" s="7">
        <v>0</v>
      </c>
      <c r="M151" s="7">
        <v>0</v>
      </c>
      <c r="N151" s="8">
        <f t="shared" ref="N151:N152" si="101">M151-L151</f>
        <v>0</v>
      </c>
      <c r="O151" s="7">
        <v>0</v>
      </c>
      <c r="P151" s="7">
        <v>0</v>
      </c>
      <c r="Q151" s="8">
        <f t="shared" ref="Q151:Q152" si="102">P151-O151</f>
        <v>0</v>
      </c>
      <c r="R151" s="7">
        <v>0</v>
      </c>
      <c r="S151" s="7">
        <v>0</v>
      </c>
      <c r="T151" s="8">
        <v>0</v>
      </c>
    </row>
    <row r="152" spans="1:20" s="10" customFormat="1">
      <c r="A152" s="12" t="s">
        <v>71</v>
      </c>
      <c r="B152" s="15" t="s">
        <v>59</v>
      </c>
      <c r="C152" s="7">
        <f t="shared" si="97"/>
        <v>4</v>
      </c>
      <c r="D152" s="7">
        <f t="shared" si="98"/>
        <v>5</v>
      </c>
      <c r="E152" s="8">
        <f t="shared" si="86"/>
        <v>1</v>
      </c>
      <c r="F152" s="7">
        <v>4</v>
      </c>
      <c r="G152" s="4">
        <v>5</v>
      </c>
      <c r="H152" s="8">
        <f t="shared" si="99"/>
        <v>1</v>
      </c>
      <c r="I152" s="7">
        <v>0</v>
      </c>
      <c r="J152" s="7">
        <v>0</v>
      </c>
      <c r="K152" s="8">
        <f t="shared" si="100"/>
        <v>0</v>
      </c>
      <c r="L152" s="7">
        <v>0</v>
      </c>
      <c r="M152" s="7">
        <v>0</v>
      </c>
      <c r="N152" s="8">
        <f t="shared" si="101"/>
        <v>0</v>
      </c>
      <c r="O152" s="7">
        <v>0</v>
      </c>
      <c r="P152" s="7">
        <v>0</v>
      </c>
      <c r="Q152" s="8">
        <f t="shared" si="102"/>
        <v>0</v>
      </c>
      <c r="R152" s="7">
        <v>0</v>
      </c>
      <c r="S152" s="7">
        <v>0</v>
      </c>
      <c r="T152" s="8">
        <v>0</v>
      </c>
    </row>
    <row r="153" spans="1:20" s="10" customFormat="1">
      <c r="A153" s="36" t="s">
        <v>16</v>
      </c>
      <c r="B153" s="37"/>
      <c r="C153" s="5">
        <f>SUM(C150:C152)</f>
        <v>41</v>
      </c>
      <c r="D153" s="5">
        <f>SUM(D150:D152)</f>
        <v>44</v>
      </c>
      <c r="E153" s="5">
        <f>D153-C153</f>
        <v>3</v>
      </c>
      <c r="F153" s="5">
        <v>20</v>
      </c>
      <c r="G153" s="5">
        <v>24</v>
      </c>
      <c r="H153" s="5">
        <v>4</v>
      </c>
      <c r="I153" s="5">
        <v>10</v>
      </c>
      <c r="J153" s="5">
        <v>10</v>
      </c>
      <c r="K153" s="5">
        <v>0</v>
      </c>
      <c r="L153" s="5">
        <v>11</v>
      </c>
      <c r="M153" s="5">
        <v>10</v>
      </c>
      <c r="N153" s="5">
        <v>-1</v>
      </c>
      <c r="O153" s="5">
        <f>SUM(O150:O152)</f>
        <v>0</v>
      </c>
      <c r="P153" s="5">
        <f>SUM(P150:P152)</f>
        <v>0</v>
      </c>
      <c r="Q153" s="5">
        <f>P153-O153</f>
        <v>0</v>
      </c>
      <c r="R153" s="5">
        <v>0</v>
      </c>
      <c r="S153" s="5">
        <v>0</v>
      </c>
      <c r="T153" s="5">
        <v>0</v>
      </c>
    </row>
    <row r="154" spans="1:20" s="10" customFormat="1">
      <c r="A154" s="36" t="s">
        <v>17</v>
      </c>
      <c r="B154" s="37"/>
      <c r="C154" s="5">
        <f>SUM(C153+C149+C139+C127+C119+C115+C106+C98+C84+C75+C70+C64+C57+C44+C34+C20+C16+C12)</f>
        <v>6852</v>
      </c>
      <c r="D154" s="5">
        <f>SUM(D153+D149+D139+D127+D119+D115+D106+D98+D84+D75+D70+D64+D57+D44+D34+D20+D16+D12)</f>
        <v>7764</v>
      </c>
      <c r="E154" s="5">
        <f>D154-C154</f>
        <v>912</v>
      </c>
      <c r="F154" s="5">
        <f>F153+F149+F139+F127+F119+F115+F106+F98+F84+F75+F70+F64+F57+F44+F34+F20+F16+F12</f>
        <v>2438</v>
      </c>
      <c r="G154" s="5">
        <f>G153+G149+G139+G127+G119+G115+G106+G98+G84+G75+G70+G64+G57+G44+G34+G20+G16+G12</f>
        <v>2594</v>
      </c>
      <c r="H154" s="5">
        <f>G154-F154</f>
        <v>156</v>
      </c>
      <c r="I154" s="5">
        <f>SUM(I153+I149+I139+I127+I119+I115+I106+I98+I84+I75+I70+I64+I57+I44+I34+I20+I16+I12)</f>
        <v>1864</v>
      </c>
      <c r="J154" s="5">
        <f>SUM(J153+J149+J139+J127+J119+J115+J106+J98+J84+J75+J70+J64+J57+J44+J34+J20+J16+J12)</f>
        <v>2198</v>
      </c>
      <c r="K154" s="5">
        <f>J154-I154</f>
        <v>334</v>
      </c>
      <c r="L154" s="5">
        <f>SUM(L153+L149+L139+L127+L119+L115+L106+L98+L84+L75+L70+L64+L57+L44+L34+L20+L16+L12)</f>
        <v>1820</v>
      </c>
      <c r="M154" s="5">
        <f>SUM(M153+M149+M139+M127+M119+M115+M106+M98+M84+M75+M70+M64+M57+M44+M34+M20+M16+M12)</f>
        <v>2150</v>
      </c>
      <c r="N154" s="5">
        <f>M154-L154</f>
        <v>330</v>
      </c>
      <c r="O154" s="5">
        <f>SUM(O153+O149+O139+O127+O119+O115+O106+O98+O84+O75+O70+O64+O57+O44+O34+O20+O16+O12)</f>
        <v>489</v>
      </c>
      <c r="P154" s="5">
        <f>SUM(P153+P149+P139+P127+P119+P115+P106+P98+P84+P75+P70+P64+P57+P44+P34+P20+P16+P12)</f>
        <v>587</v>
      </c>
      <c r="Q154" s="5">
        <f>P154-O154</f>
        <v>98</v>
      </c>
      <c r="R154" s="5">
        <f>SUM(R153+R149+R139+R127+R119+R115+R106+R98+R84+R75+R70+R64+R57+R44+R34+R20+R16+R12)</f>
        <v>241</v>
      </c>
      <c r="S154" s="5">
        <f>SUM(S153+S149+S139+S127+S119+S115+S106+S98+S84+S75+S70+S64+S57+S44+S34+S20+S16+S12)</f>
        <v>235</v>
      </c>
      <c r="T154" s="5">
        <f>S154-R154</f>
        <v>-6</v>
      </c>
    </row>
  </sheetData>
  <mergeCells count="28">
    <mergeCell ref="A57:B57"/>
    <mergeCell ref="A44:B44"/>
    <mergeCell ref="A2:A3"/>
    <mergeCell ref="B2:B3"/>
    <mergeCell ref="C2:E2"/>
    <mergeCell ref="A34:B34"/>
    <mergeCell ref="F2:H2"/>
    <mergeCell ref="A1:T1"/>
    <mergeCell ref="A12:B12"/>
    <mergeCell ref="A16:B16"/>
    <mergeCell ref="A20:B20"/>
    <mergeCell ref="I2:K2"/>
    <mergeCell ref="L2:N2"/>
    <mergeCell ref="O2:Q2"/>
    <mergeCell ref="R2:T2"/>
    <mergeCell ref="A64:B64"/>
    <mergeCell ref="A70:B70"/>
    <mergeCell ref="A75:B75"/>
    <mergeCell ref="A84:B84"/>
    <mergeCell ref="A153:B153"/>
    <mergeCell ref="A98:B98"/>
    <mergeCell ref="A154:B154"/>
    <mergeCell ref="A106:B106"/>
    <mergeCell ref="A115:B115"/>
    <mergeCell ref="A119:B119"/>
    <mergeCell ref="A127:B127"/>
    <mergeCell ref="A139:B139"/>
    <mergeCell ref="A149:B149"/>
  </mergeCell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opLeftCell="A22" workbookViewId="0">
      <selection activeCell="B11" sqref="B11"/>
    </sheetView>
  </sheetViews>
  <sheetFormatPr defaultRowHeight="15"/>
  <cols>
    <col min="1" max="1" width="7.85546875" customWidth="1"/>
    <col min="2" max="2" width="65.28515625" customWidth="1"/>
    <col min="3" max="20" width="3.85546875" style="14" customWidth="1"/>
  </cols>
  <sheetData>
    <row r="1" spans="1:20">
      <c r="A1" s="44" t="s">
        <v>183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>
      <c r="A2" s="42" t="s">
        <v>18</v>
      </c>
      <c r="B2" s="43" t="s">
        <v>19</v>
      </c>
      <c r="C2" s="40" t="s">
        <v>20</v>
      </c>
      <c r="D2" s="40"/>
      <c r="E2" s="40"/>
      <c r="F2" s="40" t="s">
        <v>21</v>
      </c>
      <c r="G2" s="40"/>
      <c r="H2" s="40"/>
      <c r="I2" s="40" t="s">
        <v>22</v>
      </c>
      <c r="J2" s="40"/>
      <c r="K2" s="40"/>
      <c r="L2" s="40" t="s">
        <v>23</v>
      </c>
      <c r="M2" s="40"/>
      <c r="N2" s="40"/>
      <c r="O2" s="40" t="s">
        <v>24</v>
      </c>
      <c r="P2" s="40"/>
      <c r="Q2" s="40"/>
      <c r="R2" s="40" t="s">
        <v>25</v>
      </c>
      <c r="S2" s="40"/>
      <c r="T2" s="40"/>
    </row>
    <row r="3" spans="1:20" ht="194.25" customHeight="1">
      <c r="A3" s="42"/>
      <c r="B3" s="43"/>
      <c r="C3" s="1" t="s">
        <v>26</v>
      </c>
      <c r="D3" s="2" t="s">
        <v>34</v>
      </c>
      <c r="E3" s="3" t="s">
        <v>27</v>
      </c>
      <c r="F3" s="1" t="s">
        <v>26</v>
      </c>
      <c r="G3" s="2" t="s">
        <v>28</v>
      </c>
      <c r="H3" s="3" t="s">
        <v>27</v>
      </c>
      <c r="I3" s="1" t="s">
        <v>26</v>
      </c>
      <c r="J3" s="2" t="s">
        <v>29</v>
      </c>
      <c r="K3" s="3" t="s">
        <v>27</v>
      </c>
      <c r="L3" s="1" t="s">
        <v>26</v>
      </c>
      <c r="M3" s="2" t="s">
        <v>30</v>
      </c>
      <c r="N3" s="3" t="s">
        <v>27</v>
      </c>
      <c r="O3" s="1" t="s">
        <v>26</v>
      </c>
      <c r="P3" s="2" t="s">
        <v>31</v>
      </c>
      <c r="Q3" s="3" t="s">
        <v>27</v>
      </c>
      <c r="R3" s="1" t="s">
        <v>26</v>
      </c>
      <c r="S3" s="2" t="s">
        <v>32</v>
      </c>
      <c r="T3" s="3" t="s">
        <v>27</v>
      </c>
    </row>
    <row r="4" spans="1:20" ht="16.5" customHeight="1">
      <c r="A4" s="12">
        <v>37338</v>
      </c>
      <c r="B4" s="15" t="s">
        <v>37</v>
      </c>
      <c r="C4" s="21">
        <f>SUM(F4+I4+L4+O4+R4)</f>
        <v>9</v>
      </c>
      <c r="D4" s="21">
        <f>G4+J4+M4+P4+S4</f>
        <v>10</v>
      </c>
      <c r="E4" s="24">
        <f>D4-C4</f>
        <v>1</v>
      </c>
      <c r="F4" s="21">
        <v>9</v>
      </c>
      <c r="G4" s="21">
        <v>10</v>
      </c>
      <c r="H4" s="24">
        <f>G4-F4</f>
        <v>1</v>
      </c>
      <c r="I4" s="21">
        <v>0</v>
      </c>
      <c r="J4" s="21"/>
      <c r="K4" s="24">
        <f>J4-I4</f>
        <v>0</v>
      </c>
      <c r="L4" s="21">
        <v>0</v>
      </c>
      <c r="M4" s="21"/>
      <c r="N4" s="24">
        <f>M4-L4</f>
        <v>0</v>
      </c>
      <c r="O4" s="21">
        <v>0</v>
      </c>
      <c r="P4" s="21"/>
      <c r="Q4" s="24">
        <f>P4-O4</f>
        <v>0</v>
      </c>
      <c r="R4" s="21">
        <v>0</v>
      </c>
      <c r="S4" s="21"/>
      <c r="T4" s="24">
        <f>S4-R4</f>
        <v>0</v>
      </c>
    </row>
    <row r="5" spans="1:20" ht="16.5" customHeight="1">
      <c r="A5" s="12">
        <v>37703</v>
      </c>
      <c r="B5" s="15" t="s">
        <v>38</v>
      </c>
      <c r="C5" s="21">
        <f t="shared" ref="C5:C34" si="0">SUM(F5+I5+L5+O5+R5)</f>
        <v>9</v>
      </c>
      <c r="D5" s="21">
        <f t="shared" ref="D5:D33" si="1">G5+J5+M5+P5+S5</f>
        <v>10</v>
      </c>
      <c r="E5" s="24">
        <f t="shared" ref="E5:E34" si="2">D5-C5</f>
        <v>1</v>
      </c>
      <c r="F5" s="21">
        <v>9</v>
      </c>
      <c r="G5" s="21">
        <v>10</v>
      </c>
      <c r="H5" s="24">
        <f t="shared" ref="H5:H34" si="3">G5-F5</f>
        <v>1</v>
      </c>
      <c r="I5" s="21">
        <v>0</v>
      </c>
      <c r="J5" s="21"/>
      <c r="K5" s="24">
        <f t="shared" ref="K5:K34" si="4">J5-I5</f>
        <v>0</v>
      </c>
      <c r="L5" s="21">
        <v>0</v>
      </c>
      <c r="M5" s="21"/>
      <c r="N5" s="24">
        <f t="shared" ref="N5:N34" si="5">M5-L5</f>
        <v>0</v>
      </c>
      <c r="O5" s="21">
        <v>0</v>
      </c>
      <c r="P5" s="21"/>
      <c r="Q5" s="24">
        <f t="shared" ref="Q5:Q34" si="6">P5-O5</f>
        <v>0</v>
      </c>
      <c r="R5" s="21">
        <v>0</v>
      </c>
      <c r="S5" s="21"/>
      <c r="T5" s="24">
        <f t="shared" ref="T5:T34" si="7">S5-R5</f>
        <v>0</v>
      </c>
    </row>
    <row r="6" spans="1:20" s="23" customFormat="1">
      <c r="A6" s="46" t="s">
        <v>0</v>
      </c>
      <c r="B6" s="47"/>
      <c r="C6" s="5">
        <f t="shared" si="0"/>
        <v>18</v>
      </c>
      <c r="D6" s="5">
        <f t="shared" si="1"/>
        <v>20</v>
      </c>
      <c r="E6" s="25">
        <f t="shared" si="2"/>
        <v>2</v>
      </c>
      <c r="F6" s="5">
        <v>18</v>
      </c>
      <c r="G6" s="5">
        <f>SUM(G4:G5)</f>
        <v>20</v>
      </c>
      <c r="H6" s="25">
        <f t="shared" si="3"/>
        <v>2</v>
      </c>
      <c r="I6" s="5">
        <v>0</v>
      </c>
      <c r="J6" s="5"/>
      <c r="K6" s="25">
        <f t="shared" si="4"/>
        <v>0</v>
      </c>
      <c r="L6" s="5">
        <v>0</v>
      </c>
      <c r="M6" s="5"/>
      <c r="N6" s="25">
        <f t="shared" si="5"/>
        <v>0</v>
      </c>
      <c r="O6" s="5">
        <v>0</v>
      </c>
      <c r="P6" s="5"/>
      <c r="Q6" s="25">
        <f t="shared" si="6"/>
        <v>0</v>
      </c>
      <c r="R6" s="5">
        <v>0</v>
      </c>
      <c r="S6" s="5"/>
      <c r="T6" s="25">
        <f t="shared" si="7"/>
        <v>0</v>
      </c>
    </row>
    <row r="7" spans="1:20">
      <c r="A7" s="12">
        <v>38128</v>
      </c>
      <c r="B7" s="15" t="s">
        <v>184</v>
      </c>
      <c r="C7" s="21">
        <f t="shared" si="0"/>
        <v>100</v>
      </c>
      <c r="D7" s="21">
        <f t="shared" si="1"/>
        <v>118</v>
      </c>
      <c r="E7" s="24">
        <f t="shared" si="2"/>
        <v>18</v>
      </c>
      <c r="F7" s="21">
        <v>19</v>
      </c>
      <c r="G7" s="21">
        <v>20</v>
      </c>
      <c r="H7" s="24">
        <f t="shared" si="3"/>
        <v>1</v>
      </c>
      <c r="I7" s="21">
        <v>32</v>
      </c>
      <c r="J7" s="21">
        <v>25</v>
      </c>
      <c r="K7" s="24">
        <f t="shared" si="4"/>
        <v>-7</v>
      </c>
      <c r="L7" s="21">
        <v>18</v>
      </c>
      <c r="M7" s="21">
        <v>25</v>
      </c>
      <c r="N7" s="24">
        <f t="shared" si="5"/>
        <v>7</v>
      </c>
      <c r="O7" s="21">
        <v>13</v>
      </c>
      <c r="P7" s="21">
        <v>25</v>
      </c>
      <c r="Q7" s="24">
        <f t="shared" si="6"/>
        <v>12</v>
      </c>
      <c r="R7" s="21">
        <v>18</v>
      </c>
      <c r="S7" s="21">
        <v>23</v>
      </c>
      <c r="T7" s="24">
        <f t="shared" si="7"/>
        <v>5</v>
      </c>
    </row>
    <row r="8" spans="1:20" s="23" customFormat="1">
      <c r="A8" s="46" t="s">
        <v>1</v>
      </c>
      <c r="B8" s="47"/>
      <c r="C8" s="5">
        <f t="shared" si="0"/>
        <v>100</v>
      </c>
      <c r="D8" s="5">
        <f t="shared" si="1"/>
        <v>118</v>
      </c>
      <c r="E8" s="25">
        <f t="shared" si="2"/>
        <v>18</v>
      </c>
      <c r="F8" s="5">
        <v>19</v>
      </c>
      <c r="G8" s="5">
        <f>SUM(G7)</f>
        <v>20</v>
      </c>
      <c r="H8" s="25">
        <f t="shared" si="3"/>
        <v>1</v>
      </c>
      <c r="I8" s="5">
        <v>32</v>
      </c>
      <c r="J8" s="5">
        <f>SUM(J7)</f>
        <v>25</v>
      </c>
      <c r="K8" s="25">
        <f t="shared" si="4"/>
        <v>-7</v>
      </c>
      <c r="L8" s="5">
        <v>18</v>
      </c>
      <c r="M8" s="5">
        <f>SUM(M7)</f>
        <v>25</v>
      </c>
      <c r="N8" s="25">
        <f t="shared" si="5"/>
        <v>7</v>
      </c>
      <c r="O8" s="5">
        <v>13</v>
      </c>
      <c r="P8" s="5">
        <f>SUM(P7)</f>
        <v>25</v>
      </c>
      <c r="Q8" s="25">
        <f t="shared" si="6"/>
        <v>12</v>
      </c>
      <c r="R8" s="5">
        <v>18</v>
      </c>
      <c r="S8" s="5">
        <f>SUM(S7)</f>
        <v>23</v>
      </c>
      <c r="T8" s="25">
        <f t="shared" si="7"/>
        <v>5</v>
      </c>
    </row>
    <row r="9" spans="1:20" ht="15.75" customHeight="1">
      <c r="A9" s="12" t="s">
        <v>60</v>
      </c>
      <c r="B9" s="15" t="s">
        <v>61</v>
      </c>
      <c r="C9" s="21">
        <f t="shared" si="0"/>
        <v>12</v>
      </c>
      <c r="D9" s="21">
        <f t="shared" si="1"/>
        <v>16</v>
      </c>
      <c r="E9" s="24">
        <f t="shared" si="2"/>
        <v>4</v>
      </c>
      <c r="F9" s="21">
        <v>12</v>
      </c>
      <c r="G9" s="21">
        <v>16</v>
      </c>
      <c r="H9" s="24">
        <f t="shared" si="3"/>
        <v>4</v>
      </c>
      <c r="I9" s="21">
        <v>0</v>
      </c>
      <c r="J9" s="21"/>
      <c r="K9" s="24">
        <f t="shared" si="4"/>
        <v>0</v>
      </c>
      <c r="L9" s="21">
        <v>0</v>
      </c>
      <c r="M9" s="21"/>
      <c r="N9" s="24">
        <f t="shared" si="5"/>
        <v>0</v>
      </c>
      <c r="O9" s="21">
        <v>0</v>
      </c>
      <c r="P9" s="21"/>
      <c r="Q9" s="24">
        <f t="shared" si="6"/>
        <v>0</v>
      </c>
      <c r="R9" s="21">
        <v>0</v>
      </c>
      <c r="S9" s="21"/>
      <c r="T9" s="24">
        <f t="shared" si="7"/>
        <v>0</v>
      </c>
    </row>
    <row r="10" spans="1:20" s="23" customFormat="1">
      <c r="A10" s="46" t="s">
        <v>3</v>
      </c>
      <c r="B10" s="47"/>
      <c r="C10" s="5">
        <f t="shared" si="0"/>
        <v>12</v>
      </c>
      <c r="D10" s="5">
        <f t="shared" si="1"/>
        <v>16</v>
      </c>
      <c r="E10" s="25">
        <f t="shared" si="2"/>
        <v>4</v>
      </c>
      <c r="F10" s="5">
        <v>12</v>
      </c>
      <c r="G10" s="5">
        <f>SUM(G9)</f>
        <v>16</v>
      </c>
      <c r="H10" s="25">
        <f t="shared" si="3"/>
        <v>4</v>
      </c>
      <c r="I10" s="5">
        <v>0</v>
      </c>
      <c r="J10" s="5"/>
      <c r="K10" s="25">
        <f t="shared" si="4"/>
        <v>0</v>
      </c>
      <c r="L10" s="5">
        <v>0</v>
      </c>
      <c r="M10" s="5"/>
      <c r="N10" s="25">
        <f t="shared" si="5"/>
        <v>0</v>
      </c>
      <c r="O10" s="5">
        <v>0</v>
      </c>
      <c r="P10" s="5"/>
      <c r="Q10" s="25">
        <f t="shared" si="6"/>
        <v>0</v>
      </c>
      <c r="R10" s="5">
        <v>0</v>
      </c>
      <c r="S10" s="5"/>
      <c r="T10" s="25">
        <f t="shared" si="7"/>
        <v>0</v>
      </c>
    </row>
    <row r="11" spans="1:20">
      <c r="A11" s="12" t="s">
        <v>89</v>
      </c>
      <c r="B11" s="15" t="s">
        <v>90</v>
      </c>
      <c r="C11" s="21">
        <f t="shared" si="0"/>
        <v>19</v>
      </c>
      <c r="D11" s="21">
        <f t="shared" si="1"/>
        <v>19</v>
      </c>
      <c r="E11" s="24">
        <f t="shared" si="2"/>
        <v>0</v>
      </c>
      <c r="F11" s="21">
        <v>19</v>
      </c>
      <c r="G11" s="21">
        <v>19</v>
      </c>
      <c r="H11" s="24">
        <f t="shared" si="3"/>
        <v>0</v>
      </c>
      <c r="I11" s="21">
        <v>0</v>
      </c>
      <c r="J11" s="21"/>
      <c r="K11" s="24">
        <f t="shared" si="4"/>
        <v>0</v>
      </c>
      <c r="L11" s="21">
        <v>0</v>
      </c>
      <c r="M11" s="21"/>
      <c r="N11" s="24">
        <f t="shared" si="5"/>
        <v>0</v>
      </c>
      <c r="O11" s="21">
        <v>0</v>
      </c>
      <c r="P11" s="21"/>
      <c r="Q11" s="24">
        <f t="shared" si="6"/>
        <v>0</v>
      </c>
      <c r="R11" s="21">
        <v>0</v>
      </c>
      <c r="S11" s="21"/>
      <c r="T11" s="24">
        <f t="shared" si="7"/>
        <v>0</v>
      </c>
    </row>
    <row r="12" spans="1:20">
      <c r="A12" s="12" t="s">
        <v>91</v>
      </c>
      <c r="B12" s="15" t="s">
        <v>90</v>
      </c>
      <c r="C12" s="21">
        <f t="shared" si="0"/>
        <v>12</v>
      </c>
      <c r="D12" s="21">
        <f t="shared" si="1"/>
        <v>15</v>
      </c>
      <c r="E12" s="24">
        <f t="shared" si="2"/>
        <v>3</v>
      </c>
      <c r="F12" s="21">
        <v>12</v>
      </c>
      <c r="G12" s="21">
        <v>15</v>
      </c>
      <c r="H12" s="24">
        <f t="shared" si="3"/>
        <v>3</v>
      </c>
      <c r="I12" s="21">
        <v>0</v>
      </c>
      <c r="J12" s="21"/>
      <c r="K12" s="24">
        <f t="shared" si="4"/>
        <v>0</v>
      </c>
      <c r="L12" s="21">
        <v>0</v>
      </c>
      <c r="M12" s="21"/>
      <c r="N12" s="24">
        <f t="shared" si="5"/>
        <v>0</v>
      </c>
      <c r="O12" s="21">
        <v>0</v>
      </c>
      <c r="P12" s="21"/>
      <c r="Q12" s="24">
        <f t="shared" si="6"/>
        <v>0</v>
      </c>
      <c r="R12" s="21">
        <v>0</v>
      </c>
      <c r="S12" s="21"/>
      <c r="T12" s="24">
        <f t="shared" si="7"/>
        <v>0</v>
      </c>
    </row>
    <row r="13" spans="1:20" s="23" customFormat="1">
      <c r="A13" s="46" t="s">
        <v>6</v>
      </c>
      <c r="B13" s="47"/>
      <c r="C13" s="5">
        <f t="shared" si="0"/>
        <v>31</v>
      </c>
      <c r="D13" s="5">
        <f t="shared" si="1"/>
        <v>34</v>
      </c>
      <c r="E13" s="25">
        <f t="shared" si="2"/>
        <v>3</v>
      </c>
      <c r="F13" s="5">
        <v>31</v>
      </c>
      <c r="G13" s="5">
        <f>SUM(G11:G12)</f>
        <v>34</v>
      </c>
      <c r="H13" s="25">
        <f t="shared" si="3"/>
        <v>3</v>
      </c>
      <c r="I13" s="5">
        <v>0</v>
      </c>
      <c r="J13" s="5"/>
      <c r="K13" s="25">
        <f t="shared" si="4"/>
        <v>0</v>
      </c>
      <c r="L13" s="5">
        <v>0</v>
      </c>
      <c r="M13" s="5"/>
      <c r="N13" s="25">
        <f t="shared" si="5"/>
        <v>0</v>
      </c>
      <c r="O13" s="5">
        <v>0</v>
      </c>
      <c r="P13" s="5"/>
      <c r="Q13" s="25">
        <f t="shared" si="6"/>
        <v>0</v>
      </c>
      <c r="R13" s="5">
        <v>0</v>
      </c>
      <c r="S13" s="5"/>
      <c r="T13" s="25">
        <f t="shared" si="7"/>
        <v>0</v>
      </c>
    </row>
    <row r="14" spans="1:20">
      <c r="A14" s="12">
        <v>36958</v>
      </c>
      <c r="B14" s="15" t="s">
        <v>185</v>
      </c>
      <c r="C14" s="21">
        <f t="shared" si="0"/>
        <v>25</v>
      </c>
      <c r="D14" s="21">
        <f t="shared" si="1"/>
        <v>25</v>
      </c>
      <c r="E14" s="24">
        <f t="shared" si="2"/>
        <v>0</v>
      </c>
      <c r="F14" s="21">
        <v>25</v>
      </c>
      <c r="G14" s="21">
        <v>25</v>
      </c>
      <c r="H14" s="24">
        <f t="shared" si="3"/>
        <v>0</v>
      </c>
      <c r="I14" s="21">
        <v>0</v>
      </c>
      <c r="J14" s="21"/>
      <c r="K14" s="24">
        <f t="shared" si="4"/>
        <v>0</v>
      </c>
      <c r="L14" s="21">
        <v>0</v>
      </c>
      <c r="M14" s="21"/>
      <c r="N14" s="24">
        <f t="shared" si="5"/>
        <v>0</v>
      </c>
      <c r="O14" s="21">
        <v>0</v>
      </c>
      <c r="P14" s="21"/>
      <c r="Q14" s="24">
        <f t="shared" si="6"/>
        <v>0</v>
      </c>
      <c r="R14" s="21">
        <v>0</v>
      </c>
      <c r="S14" s="21"/>
      <c r="T14" s="24">
        <f t="shared" si="7"/>
        <v>0</v>
      </c>
    </row>
    <row r="15" spans="1:20" s="23" customFormat="1">
      <c r="A15" s="46" t="s">
        <v>7</v>
      </c>
      <c r="B15" s="47"/>
      <c r="C15" s="5">
        <f t="shared" si="0"/>
        <v>25</v>
      </c>
      <c r="D15" s="5">
        <f t="shared" si="1"/>
        <v>25</v>
      </c>
      <c r="E15" s="25">
        <f t="shared" si="2"/>
        <v>0</v>
      </c>
      <c r="F15" s="5">
        <v>25</v>
      </c>
      <c r="G15" s="5">
        <f>SUM(G14)</f>
        <v>25</v>
      </c>
      <c r="H15" s="25">
        <f t="shared" si="3"/>
        <v>0</v>
      </c>
      <c r="I15" s="5">
        <v>0</v>
      </c>
      <c r="J15" s="5"/>
      <c r="K15" s="25">
        <f t="shared" si="4"/>
        <v>0</v>
      </c>
      <c r="L15" s="5">
        <v>0</v>
      </c>
      <c r="M15" s="5"/>
      <c r="N15" s="25">
        <f t="shared" si="5"/>
        <v>0</v>
      </c>
      <c r="O15" s="5">
        <v>0</v>
      </c>
      <c r="P15" s="5"/>
      <c r="Q15" s="25">
        <f t="shared" si="6"/>
        <v>0</v>
      </c>
      <c r="R15" s="5">
        <v>0</v>
      </c>
      <c r="S15" s="5"/>
      <c r="T15" s="25">
        <f t="shared" si="7"/>
        <v>0</v>
      </c>
    </row>
    <row r="16" spans="1:20" ht="15.75" customHeight="1">
      <c r="A16" s="12" t="s">
        <v>60</v>
      </c>
      <c r="B16" s="15" t="s">
        <v>61</v>
      </c>
      <c r="C16" s="21">
        <f t="shared" si="0"/>
        <v>11</v>
      </c>
      <c r="D16" s="21">
        <f t="shared" si="1"/>
        <v>12</v>
      </c>
      <c r="E16" s="24">
        <f t="shared" si="2"/>
        <v>1</v>
      </c>
      <c r="F16" s="21">
        <v>11</v>
      </c>
      <c r="G16" s="21">
        <v>12</v>
      </c>
      <c r="H16" s="24">
        <f t="shared" si="3"/>
        <v>1</v>
      </c>
      <c r="I16" s="21">
        <v>0</v>
      </c>
      <c r="J16" s="21"/>
      <c r="K16" s="24">
        <f t="shared" si="4"/>
        <v>0</v>
      </c>
      <c r="L16" s="21">
        <v>0</v>
      </c>
      <c r="M16" s="21"/>
      <c r="N16" s="24">
        <f t="shared" si="5"/>
        <v>0</v>
      </c>
      <c r="O16" s="21">
        <v>0</v>
      </c>
      <c r="P16" s="21"/>
      <c r="Q16" s="24">
        <f t="shared" si="6"/>
        <v>0</v>
      </c>
      <c r="R16" s="21">
        <v>0</v>
      </c>
      <c r="S16" s="21"/>
      <c r="T16" s="24">
        <f t="shared" si="7"/>
        <v>0</v>
      </c>
    </row>
    <row r="17" spans="1:20" s="23" customFormat="1">
      <c r="A17" s="46" t="s">
        <v>8</v>
      </c>
      <c r="B17" s="47"/>
      <c r="C17" s="5">
        <f t="shared" si="0"/>
        <v>11</v>
      </c>
      <c r="D17" s="5">
        <f t="shared" si="1"/>
        <v>12</v>
      </c>
      <c r="E17" s="25">
        <f t="shared" si="2"/>
        <v>1</v>
      </c>
      <c r="F17" s="5">
        <v>11</v>
      </c>
      <c r="G17" s="5">
        <f>SUM(G16)</f>
        <v>12</v>
      </c>
      <c r="H17" s="25">
        <f t="shared" si="3"/>
        <v>1</v>
      </c>
      <c r="I17" s="5">
        <v>0</v>
      </c>
      <c r="J17" s="5"/>
      <c r="K17" s="25">
        <f t="shared" si="4"/>
        <v>0</v>
      </c>
      <c r="L17" s="5">
        <v>0</v>
      </c>
      <c r="M17" s="5"/>
      <c r="N17" s="25">
        <f t="shared" si="5"/>
        <v>0</v>
      </c>
      <c r="O17" s="5">
        <v>0</v>
      </c>
      <c r="P17" s="5"/>
      <c r="Q17" s="25">
        <f t="shared" si="6"/>
        <v>0</v>
      </c>
      <c r="R17" s="5">
        <v>0</v>
      </c>
      <c r="S17" s="5"/>
      <c r="T17" s="25">
        <f t="shared" si="7"/>
        <v>0</v>
      </c>
    </row>
    <row r="18" spans="1:20">
      <c r="A18" s="12" t="s">
        <v>186</v>
      </c>
      <c r="B18" s="15" t="s">
        <v>109</v>
      </c>
      <c r="C18" s="21">
        <f t="shared" si="0"/>
        <v>10</v>
      </c>
      <c r="D18" s="21">
        <f t="shared" si="1"/>
        <v>10</v>
      </c>
      <c r="E18" s="24">
        <f t="shared" si="2"/>
        <v>0</v>
      </c>
      <c r="F18" s="21">
        <v>0</v>
      </c>
      <c r="G18" s="21"/>
      <c r="H18" s="24">
        <f t="shared" si="3"/>
        <v>0</v>
      </c>
      <c r="I18" s="21">
        <v>0</v>
      </c>
      <c r="J18" s="21"/>
      <c r="K18" s="24">
        <f t="shared" si="4"/>
        <v>0</v>
      </c>
      <c r="L18" s="21">
        <v>10</v>
      </c>
      <c r="M18" s="21">
        <v>10</v>
      </c>
      <c r="N18" s="24">
        <f t="shared" si="5"/>
        <v>0</v>
      </c>
      <c r="O18" s="21">
        <v>0</v>
      </c>
      <c r="P18" s="21"/>
      <c r="Q18" s="24">
        <f t="shared" si="6"/>
        <v>0</v>
      </c>
      <c r="R18" s="21">
        <v>0</v>
      </c>
      <c r="S18" s="21"/>
      <c r="T18" s="24">
        <f t="shared" si="7"/>
        <v>0</v>
      </c>
    </row>
    <row r="19" spans="1:20" s="23" customFormat="1">
      <c r="A19" s="46" t="s">
        <v>9</v>
      </c>
      <c r="B19" s="47"/>
      <c r="C19" s="5">
        <f t="shared" si="0"/>
        <v>10</v>
      </c>
      <c r="D19" s="5">
        <f t="shared" si="1"/>
        <v>10</v>
      </c>
      <c r="E19" s="25">
        <f t="shared" si="2"/>
        <v>0</v>
      </c>
      <c r="F19" s="5">
        <v>0</v>
      </c>
      <c r="G19" s="5"/>
      <c r="H19" s="25">
        <f t="shared" si="3"/>
        <v>0</v>
      </c>
      <c r="I19" s="5">
        <v>0</v>
      </c>
      <c r="J19" s="5"/>
      <c r="K19" s="25">
        <f t="shared" si="4"/>
        <v>0</v>
      </c>
      <c r="L19" s="5">
        <v>10</v>
      </c>
      <c r="M19" s="5">
        <f>SUM(M18)</f>
        <v>10</v>
      </c>
      <c r="N19" s="25">
        <f t="shared" si="5"/>
        <v>0</v>
      </c>
      <c r="O19" s="5">
        <v>0</v>
      </c>
      <c r="P19" s="5"/>
      <c r="Q19" s="25">
        <f t="shared" si="6"/>
        <v>0</v>
      </c>
      <c r="R19" s="5">
        <v>0</v>
      </c>
      <c r="S19" s="5"/>
      <c r="T19" s="25">
        <f t="shared" si="7"/>
        <v>0</v>
      </c>
    </row>
    <row r="20" spans="1:20">
      <c r="A20" s="12" t="s">
        <v>115</v>
      </c>
      <c r="B20" s="15" t="s">
        <v>68</v>
      </c>
      <c r="C20" s="21">
        <f t="shared" si="0"/>
        <v>20</v>
      </c>
      <c r="D20" s="21">
        <f t="shared" si="1"/>
        <v>20</v>
      </c>
      <c r="E20" s="24">
        <f t="shared" si="2"/>
        <v>0</v>
      </c>
      <c r="F20" s="21">
        <v>0</v>
      </c>
      <c r="G20" s="21"/>
      <c r="H20" s="24">
        <f t="shared" si="3"/>
        <v>0</v>
      </c>
      <c r="I20" s="21">
        <v>0</v>
      </c>
      <c r="J20" s="21"/>
      <c r="K20" s="24">
        <f t="shared" si="4"/>
        <v>0</v>
      </c>
      <c r="L20" s="21">
        <v>0</v>
      </c>
      <c r="M20" s="21"/>
      <c r="N20" s="24">
        <f t="shared" si="5"/>
        <v>0</v>
      </c>
      <c r="O20" s="21">
        <v>20</v>
      </c>
      <c r="P20" s="21">
        <v>20</v>
      </c>
      <c r="Q20" s="24">
        <f t="shared" si="6"/>
        <v>0</v>
      </c>
      <c r="R20" s="21">
        <v>0</v>
      </c>
      <c r="S20" s="21"/>
      <c r="T20" s="24">
        <f t="shared" si="7"/>
        <v>0</v>
      </c>
    </row>
    <row r="21" spans="1:20">
      <c r="A21" s="12" t="s">
        <v>155</v>
      </c>
      <c r="B21" s="15" t="s">
        <v>118</v>
      </c>
      <c r="C21" s="21">
        <f t="shared" si="0"/>
        <v>9</v>
      </c>
      <c r="D21" s="21">
        <f t="shared" si="1"/>
        <v>10</v>
      </c>
      <c r="E21" s="24">
        <f t="shared" si="2"/>
        <v>1</v>
      </c>
      <c r="F21" s="21">
        <v>0</v>
      </c>
      <c r="G21" s="21"/>
      <c r="H21" s="24">
        <f t="shared" si="3"/>
        <v>0</v>
      </c>
      <c r="I21" s="21">
        <v>0</v>
      </c>
      <c r="J21" s="21"/>
      <c r="K21" s="24">
        <f t="shared" si="4"/>
        <v>0</v>
      </c>
      <c r="L21" s="21">
        <v>9</v>
      </c>
      <c r="M21" s="21">
        <v>10</v>
      </c>
      <c r="N21" s="24">
        <f t="shared" si="5"/>
        <v>1</v>
      </c>
      <c r="O21" s="21">
        <v>0</v>
      </c>
      <c r="P21" s="21"/>
      <c r="Q21" s="24">
        <f t="shared" si="6"/>
        <v>0</v>
      </c>
      <c r="R21" s="21">
        <v>0</v>
      </c>
      <c r="S21" s="21"/>
      <c r="T21" s="24">
        <f t="shared" si="7"/>
        <v>0</v>
      </c>
    </row>
    <row r="22" spans="1:20">
      <c r="A22" s="12" t="s">
        <v>122</v>
      </c>
      <c r="B22" s="15" t="s">
        <v>121</v>
      </c>
      <c r="C22" s="21">
        <f t="shared" si="0"/>
        <v>5</v>
      </c>
      <c r="D22" s="21">
        <f t="shared" si="1"/>
        <v>5</v>
      </c>
      <c r="E22" s="24">
        <f t="shared" si="2"/>
        <v>0</v>
      </c>
      <c r="F22" s="21">
        <v>5</v>
      </c>
      <c r="G22" s="21">
        <v>5</v>
      </c>
      <c r="H22" s="24">
        <f t="shared" si="3"/>
        <v>0</v>
      </c>
      <c r="I22" s="21">
        <v>0</v>
      </c>
      <c r="J22" s="21"/>
      <c r="K22" s="24">
        <f t="shared" si="4"/>
        <v>0</v>
      </c>
      <c r="L22" s="21">
        <v>0</v>
      </c>
      <c r="M22" s="21"/>
      <c r="N22" s="24">
        <f t="shared" si="5"/>
        <v>0</v>
      </c>
      <c r="O22" s="21">
        <v>0</v>
      </c>
      <c r="P22" s="21"/>
      <c r="Q22" s="24">
        <f t="shared" si="6"/>
        <v>0</v>
      </c>
      <c r="R22" s="21">
        <v>0</v>
      </c>
      <c r="S22" s="21"/>
      <c r="T22" s="24">
        <f t="shared" si="7"/>
        <v>0</v>
      </c>
    </row>
    <row r="23" spans="1:20" s="23" customFormat="1">
      <c r="A23" s="46" t="s">
        <v>127</v>
      </c>
      <c r="B23" s="47"/>
      <c r="C23" s="5">
        <f t="shared" si="0"/>
        <v>34</v>
      </c>
      <c r="D23" s="5">
        <f t="shared" si="1"/>
        <v>35</v>
      </c>
      <c r="E23" s="25">
        <f t="shared" si="2"/>
        <v>1</v>
      </c>
      <c r="F23" s="5">
        <v>5</v>
      </c>
      <c r="G23" s="5">
        <f>SUM(G18:G22)</f>
        <v>5</v>
      </c>
      <c r="H23" s="25">
        <f t="shared" si="3"/>
        <v>0</v>
      </c>
      <c r="I23" s="5">
        <v>0</v>
      </c>
      <c r="J23" s="5"/>
      <c r="K23" s="25">
        <f t="shared" si="4"/>
        <v>0</v>
      </c>
      <c r="L23" s="5">
        <v>9</v>
      </c>
      <c r="M23" s="5">
        <f>SUM(M20:M22)</f>
        <v>10</v>
      </c>
      <c r="N23" s="25">
        <f t="shared" si="5"/>
        <v>1</v>
      </c>
      <c r="O23" s="5">
        <v>20</v>
      </c>
      <c r="P23" s="5">
        <f>SUM(P20:P22)</f>
        <v>20</v>
      </c>
      <c r="Q23" s="25">
        <f t="shared" si="6"/>
        <v>0</v>
      </c>
      <c r="R23" s="5">
        <v>0</v>
      </c>
      <c r="S23" s="5"/>
      <c r="T23" s="25">
        <f t="shared" si="7"/>
        <v>0</v>
      </c>
    </row>
    <row r="24" spans="1:20">
      <c r="A24" s="12" t="s">
        <v>84</v>
      </c>
      <c r="B24" s="15" t="s">
        <v>63</v>
      </c>
      <c r="C24" s="21">
        <f t="shared" si="0"/>
        <v>178</v>
      </c>
      <c r="D24" s="21">
        <f t="shared" si="1"/>
        <v>176</v>
      </c>
      <c r="E24" s="24">
        <f t="shared" si="2"/>
        <v>-2</v>
      </c>
      <c r="F24" s="21">
        <v>50</v>
      </c>
      <c r="G24" s="21">
        <v>47</v>
      </c>
      <c r="H24" s="24">
        <f t="shared" si="3"/>
        <v>-3</v>
      </c>
      <c r="I24" s="21">
        <v>60</v>
      </c>
      <c r="J24" s="21">
        <v>58</v>
      </c>
      <c r="K24" s="24">
        <f t="shared" si="4"/>
        <v>-2</v>
      </c>
      <c r="L24" s="21">
        <v>68</v>
      </c>
      <c r="M24" s="21">
        <v>71</v>
      </c>
      <c r="N24" s="24">
        <f t="shared" si="5"/>
        <v>3</v>
      </c>
      <c r="O24" s="21">
        <v>0</v>
      </c>
      <c r="P24" s="21"/>
      <c r="Q24" s="24">
        <f t="shared" si="6"/>
        <v>0</v>
      </c>
      <c r="R24" s="21">
        <v>0</v>
      </c>
      <c r="S24" s="21"/>
      <c r="T24" s="24">
        <f t="shared" si="7"/>
        <v>0</v>
      </c>
    </row>
    <row r="25" spans="1:20">
      <c r="A25" s="12" t="s">
        <v>187</v>
      </c>
      <c r="B25" s="15" t="s">
        <v>144</v>
      </c>
      <c r="C25" s="21">
        <f t="shared" si="0"/>
        <v>27</v>
      </c>
      <c r="D25" s="21">
        <f t="shared" si="1"/>
        <v>27</v>
      </c>
      <c r="E25" s="24">
        <f t="shared" si="2"/>
        <v>0</v>
      </c>
      <c r="F25" s="21">
        <v>27</v>
      </c>
      <c r="G25" s="21">
        <v>27</v>
      </c>
      <c r="H25" s="24">
        <f t="shared" si="3"/>
        <v>0</v>
      </c>
      <c r="I25" s="21">
        <v>0</v>
      </c>
      <c r="J25" s="21">
        <v>0</v>
      </c>
      <c r="K25" s="24">
        <f t="shared" si="4"/>
        <v>0</v>
      </c>
      <c r="L25" s="21">
        <v>0</v>
      </c>
      <c r="M25" s="21">
        <v>0</v>
      </c>
      <c r="N25" s="24">
        <f t="shared" si="5"/>
        <v>0</v>
      </c>
      <c r="O25" s="21">
        <v>0</v>
      </c>
      <c r="P25" s="21"/>
      <c r="Q25" s="24">
        <f t="shared" si="6"/>
        <v>0</v>
      </c>
      <c r="R25" s="21">
        <v>0</v>
      </c>
      <c r="S25" s="21"/>
      <c r="T25" s="24">
        <f t="shared" si="7"/>
        <v>0</v>
      </c>
    </row>
    <row r="26" spans="1:20" ht="15.75" customHeight="1">
      <c r="A26" s="12" t="s">
        <v>41</v>
      </c>
      <c r="B26" s="15" t="s">
        <v>142</v>
      </c>
      <c r="C26" s="21">
        <f t="shared" si="0"/>
        <v>25</v>
      </c>
      <c r="D26" s="21">
        <f t="shared" si="1"/>
        <v>28</v>
      </c>
      <c r="E26" s="24">
        <f t="shared" si="2"/>
        <v>3</v>
      </c>
      <c r="F26" s="21">
        <v>18</v>
      </c>
      <c r="G26" s="21">
        <v>18</v>
      </c>
      <c r="H26" s="24">
        <f t="shared" si="3"/>
        <v>0</v>
      </c>
      <c r="I26" s="21">
        <v>0</v>
      </c>
      <c r="J26" s="21">
        <v>0</v>
      </c>
      <c r="K26" s="24">
        <f t="shared" si="4"/>
        <v>0</v>
      </c>
      <c r="L26" s="21">
        <v>0</v>
      </c>
      <c r="M26" s="21">
        <v>0</v>
      </c>
      <c r="N26" s="24">
        <f t="shared" si="5"/>
        <v>0</v>
      </c>
      <c r="O26" s="21">
        <v>7</v>
      </c>
      <c r="P26" s="21">
        <v>10</v>
      </c>
      <c r="Q26" s="24">
        <f t="shared" si="6"/>
        <v>3</v>
      </c>
      <c r="R26" s="21">
        <v>0</v>
      </c>
      <c r="S26" s="21"/>
      <c r="T26" s="24">
        <f t="shared" si="7"/>
        <v>0</v>
      </c>
    </row>
    <row r="27" spans="1:20" s="23" customFormat="1">
      <c r="A27" s="46" t="s">
        <v>11</v>
      </c>
      <c r="B27" s="47"/>
      <c r="C27" s="5">
        <f>SUM(C24:C26)</f>
        <v>230</v>
      </c>
      <c r="D27" s="5">
        <f t="shared" si="1"/>
        <v>231</v>
      </c>
      <c r="E27" s="25">
        <f t="shared" si="2"/>
        <v>1</v>
      </c>
      <c r="F27" s="5">
        <f>SUM(F24:F26)</f>
        <v>95</v>
      </c>
      <c r="G27" s="5">
        <f>SUM(G24:G26)</f>
        <v>92</v>
      </c>
      <c r="H27" s="25">
        <f t="shared" si="3"/>
        <v>-3</v>
      </c>
      <c r="I27" s="5">
        <f>SUM(I24:I26)</f>
        <v>60</v>
      </c>
      <c r="J27" s="5">
        <f>SUM(J24:J26)</f>
        <v>58</v>
      </c>
      <c r="K27" s="25">
        <f t="shared" si="4"/>
        <v>-2</v>
      </c>
      <c r="L27" s="5">
        <f>SUM(L24:L26)</f>
        <v>68</v>
      </c>
      <c r="M27" s="5">
        <f>SUM(M24:M26)</f>
        <v>71</v>
      </c>
      <c r="N27" s="25">
        <f t="shared" si="5"/>
        <v>3</v>
      </c>
      <c r="O27" s="5">
        <f>SUM(O24:O26)</f>
        <v>7</v>
      </c>
      <c r="P27" s="5">
        <f>SUM(P24:P26)</f>
        <v>10</v>
      </c>
      <c r="Q27" s="25">
        <f t="shared" si="6"/>
        <v>3</v>
      </c>
      <c r="R27" s="5">
        <v>0</v>
      </c>
      <c r="S27" s="5"/>
      <c r="T27" s="25">
        <f t="shared" si="7"/>
        <v>0</v>
      </c>
    </row>
    <row r="28" spans="1:20">
      <c r="A28" s="12">
        <v>36961</v>
      </c>
      <c r="B28" s="15" t="s">
        <v>188</v>
      </c>
      <c r="C28" s="21">
        <f t="shared" si="0"/>
        <v>20</v>
      </c>
      <c r="D28" s="21">
        <f t="shared" si="1"/>
        <v>20</v>
      </c>
      <c r="E28" s="24">
        <f t="shared" si="2"/>
        <v>0</v>
      </c>
      <c r="F28" s="21">
        <v>20</v>
      </c>
      <c r="G28" s="21">
        <v>20</v>
      </c>
      <c r="H28" s="24">
        <f t="shared" si="3"/>
        <v>0</v>
      </c>
      <c r="I28" s="21">
        <v>0</v>
      </c>
      <c r="J28" s="21"/>
      <c r="K28" s="24">
        <f t="shared" si="4"/>
        <v>0</v>
      </c>
      <c r="L28" s="21">
        <v>0</v>
      </c>
      <c r="M28" s="21"/>
      <c r="N28" s="24">
        <f t="shared" si="5"/>
        <v>0</v>
      </c>
      <c r="O28" s="21">
        <v>0</v>
      </c>
      <c r="P28" s="21"/>
      <c r="Q28" s="24">
        <f t="shared" si="6"/>
        <v>0</v>
      </c>
      <c r="R28" s="21">
        <v>0</v>
      </c>
      <c r="S28" s="21"/>
      <c r="T28" s="24">
        <f t="shared" si="7"/>
        <v>0</v>
      </c>
    </row>
    <row r="29" spans="1:20">
      <c r="A29" s="12">
        <v>36963</v>
      </c>
      <c r="B29" s="15" t="s">
        <v>161</v>
      </c>
      <c r="C29" s="21">
        <f t="shared" si="0"/>
        <v>18</v>
      </c>
      <c r="D29" s="21">
        <f t="shared" si="1"/>
        <v>18</v>
      </c>
      <c r="E29" s="24">
        <f t="shared" si="2"/>
        <v>0</v>
      </c>
      <c r="F29" s="21">
        <v>18</v>
      </c>
      <c r="G29" s="21">
        <v>18</v>
      </c>
      <c r="H29" s="24">
        <f t="shared" si="3"/>
        <v>0</v>
      </c>
      <c r="I29" s="21">
        <v>0</v>
      </c>
      <c r="J29" s="21"/>
      <c r="K29" s="24">
        <f t="shared" si="4"/>
        <v>0</v>
      </c>
      <c r="L29" s="21">
        <v>0</v>
      </c>
      <c r="M29" s="21"/>
      <c r="N29" s="24">
        <f t="shared" si="5"/>
        <v>0</v>
      </c>
      <c r="O29" s="21">
        <v>0</v>
      </c>
      <c r="P29" s="21"/>
      <c r="Q29" s="24">
        <f t="shared" si="6"/>
        <v>0</v>
      </c>
      <c r="R29" s="21">
        <v>0</v>
      </c>
      <c r="S29" s="21"/>
      <c r="T29" s="24">
        <f t="shared" si="7"/>
        <v>0</v>
      </c>
    </row>
    <row r="30" spans="1:20">
      <c r="A30" s="12">
        <v>37328</v>
      </c>
      <c r="B30" s="15" t="s">
        <v>162</v>
      </c>
      <c r="C30" s="21">
        <f t="shared" si="0"/>
        <v>17</v>
      </c>
      <c r="D30" s="21">
        <f t="shared" si="1"/>
        <v>18</v>
      </c>
      <c r="E30" s="24">
        <f t="shared" si="2"/>
        <v>1</v>
      </c>
      <c r="F30" s="21">
        <v>17</v>
      </c>
      <c r="G30" s="21">
        <v>18</v>
      </c>
      <c r="H30" s="24">
        <f t="shared" si="3"/>
        <v>1</v>
      </c>
      <c r="I30" s="21">
        <v>0</v>
      </c>
      <c r="J30" s="21"/>
      <c r="K30" s="24">
        <f t="shared" si="4"/>
        <v>0</v>
      </c>
      <c r="L30" s="21">
        <v>0</v>
      </c>
      <c r="M30" s="21"/>
      <c r="N30" s="24">
        <f t="shared" si="5"/>
        <v>0</v>
      </c>
      <c r="O30" s="21">
        <v>0</v>
      </c>
      <c r="P30" s="21"/>
      <c r="Q30" s="24">
        <f t="shared" si="6"/>
        <v>0</v>
      </c>
      <c r="R30" s="21">
        <v>0</v>
      </c>
      <c r="S30" s="21"/>
      <c r="T30" s="24">
        <f t="shared" si="7"/>
        <v>0</v>
      </c>
    </row>
    <row r="31" spans="1:20" s="23" customFormat="1">
      <c r="A31" s="45" t="s">
        <v>14</v>
      </c>
      <c r="B31" s="45"/>
      <c r="C31" s="5">
        <f t="shared" si="0"/>
        <v>55</v>
      </c>
      <c r="D31" s="5">
        <f t="shared" si="1"/>
        <v>56</v>
      </c>
      <c r="E31" s="25">
        <f t="shared" si="2"/>
        <v>1</v>
      </c>
      <c r="F31" s="5">
        <v>55</v>
      </c>
      <c r="G31" s="5">
        <f>SUM(G28:G30)</f>
        <v>56</v>
      </c>
      <c r="H31" s="25">
        <f t="shared" si="3"/>
        <v>1</v>
      </c>
      <c r="I31" s="5">
        <v>0</v>
      </c>
      <c r="J31" s="5"/>
      <c r="K31" s="25">
        <f t="shared" si="4"/>
        <v>0</v>
      </c>
      <c r="L31" s="5">
        <v>0</v>
      </c>
      <c r="M31" s="5"/>
      <c r="N31" s="25">
        <f t="shared" si="5"/>
        <v>0</v>
      </c>
      <c r="O31" s="5">
        <v>0</v>
      </c>
      <c r="P31" s="5"/>
      <c r="Q31" s="25">
        <f t="shared" si="6"/>
        <v>0</v>
      </c>
      <c r="R31" s="5">
        <v>0</v>
      </c>
      <c r="S31" s="5"/>
      <c r="T31" s="25">
        <f t="shared" si="7"/>
        <v>0</v>
      </c>
    </row>
    <row r="32" spans="1:20">
      <c r="A32" s="12" t="s">
        <v>189</v>
      </c>
      <c r="B32" s="15" t="s">
        <v>174</v>
      </c>
      <c r="C32" s="21">
        <f t="shared" si="0"/>
        <v>8</v>
      </c>
      <c r="D32" s="21">
        <f t="shared" si="1"/>
        <v>0</v>
      </c>
      <c r="E32" s="24">
        <f t="shared" si="2"/>
        <v>-8</v>
      </c>
      <c r="F32" s="21">
        <v>0</v>
      </c>
      <c r="G32" s="21"/>
      <c r="H32" s="24">
        <f t="shared" si="3"/>
        <v>0</v>
      </c>
      <c r="I32" s="21">
        <v>0</v>
      </c>
      <c r="J32" s="21"/>
      <c r="K32" s="24">
        <f t="shared" si="4"/>
        <v>0</v>
      </c>
      <c r="L32" s="21">
        <v>8</v>
      </c>
      <c r="M32" s="21">
        <v>0</v>
      </c>
      <c r="N32" s="24">
        <f t="shared" si="5"/>
        <v>-8</v>
      </c>
      <c r="O32" s="21">
        <v>0</v>
      </c>
      <c r="P32" s="21"/>
      <c r="Q32" s="24">
        <f t="shared" si="6"/>
        <v>0</v>
      </c>
      <c r="R32" s="21">
        <v>0</v>
      </c>
      <c r="S32" s="21"/>
      <c r="T32" s="24">
        <f t="shared" si="7"/>
        <v>0</v>
      </c>
    </row>
    <row r="33" spans="1:20" s="23" customFormat="1">
      <c r="A33" s="45" t="s">
        <v>15</v>
      </c>
      <c r="B33" s="45"/>
      <c r="C33" s="5">
        <f t="shared" si="0"/>
        <v>8</v>
      </c>
      <c r="D33" s="5">
        <f t="shared" si="1"/>
        <v>0</v>
      </c>
      <c r="E33" s="25">
        <f t="shared" si="2"/>
        <v>-8</v>
      </c>
      <c r="F33" s="5">
        <v>0</v>
      </c>
      <c r="G33" s="5"/>
      <c r="H33" s="25">
        <f t="shared" si="3"/>
        <v>0</v>
      </c>
      <c r="I33" s="5">
        <v>0</v>
      </c>
      <c r="J33" s="5"/>
      <c r="K33" s="25">
        <f t="shared" si="4"/>
        <v>0</v>
      </c>
      <c r="L33" s="5">
        <v>8</v>
      </c>
      <c r="M33" s="5">
        <v>0</v>
      </c>
      <c r="N33" s="25">
        <f t="shared" si="5"/>
        <v>-8</v>
      </c>
      <c r="O33" s="5">
        <v>0</v>
      </c>
      <c r="P33" s="5"/>
      <c r="Q33" s="25">
        <f t="shared" si="6"/>
        <v>0</v>
      </c>
      <c r="R33" s="5">
        <v>0</v>
      </c>
      <c r="S33" s="5"/>
      <c r="T33" s="25">
        <f t="shared" si="7"/>
        <v>0</v>
      </c>
    </row>
    <row r="34" spans="1:20" s="23" customFormat="1">
      <c r="A34" s="45" t="s">
        <v>17</v>
      </c>
      <c r="B34" s="45"/>
      <c r="C34" s="5">
        <f t="shared" si="0"/>
        <v>534</v>
      </c>
      <c r="D34" s="5">
        <f>SUM(D33+D31+D27+D23+D19+D17+D15+D13+D10+D8+D6)</f>
        <v>557</v>
      </c>
      <c r="E34" s="25">
        <f t="shared" si="2"/>
        <v>23</v>
      </c>
      <c r="F34" s="5">
        <f>SUM(F33+F31+F27+F23+F19+F17+F15+F13+F10+F8+F6)</f>
        <v>271</v>
      </c>
      <c r="G34" s="5">
        <f>SUM(G33+G31+G27+G23+G19+G17+G15+G13+G10+G8+G6)</f>
        <v>280</v>
      </c>
      <c r="H34" s="25">
        <f t="shared" si="3"/>
        <v>9</v>
      </c>
      <c r="I34" s="5">
        <f>SUM(I33+I31+I27+I23+I19+I17+I15+I13+I10+I8+I6)</f>
        <v>92</v>
      </c>
      <c r="J34" s="5">
        <f>SUM(J33+J31+J27+J23+J19+J17+J15+J13+J10+J8+J6)</f>
        <v>83</v>
      </c>
      <c r="K34" s="25">
        <f t="shared" si="4"/>
        <v>-9</v>
      </c>
      <c r="L34" s="5">
        <f>SUM(L33+L31+L27+L23+L19+L17+L15+L13+L10+L8+L6)</f>
        <v>113</v>
      </c>
      <c r="M34" s="5">
        <f>SUM(M33+M31+M27+M23+M19+M17+M15+M13+M10+M8+M6)</f>
        <v>116</v>
      </c>
      <c r="N34" s="25">
        <f t="shared" si="5"/>
        <v>3</v>
      </c>
      <c r="O34" s="5">
        <f>SUM(O33+O31+O27+O23+O19+O17+O15+O13+O10+O8+O6)</f>
        <v>40</v>
      </c>
      <c r="P34" s="5">
        <f>SUM(P33+P31+P27+P23+P19+P17+P15+P13+P10+P8+P6)</f>
        <v>55</v>
      </c>
      <c r="Q34" s="25">
        <f t="shared" si="6"/>
        <v>15</v>
      </c>
      <c r="R34" s="5">
        <f>SUM(R33+R31+R27+R23+R19+R17+R15+R13+R10+R8+R6)</f>
        <v>18</v>
      </c>
      <c r="S34" s="5">
        <f>SUM(S33+S31+S27+S23+S19+S17+S15+S13+S10+S8+S6)</f>
        <v>23</v>
      </c>
      <c r="T34" s="25">
        <f t="shared" si="7"/>
        <v>5</v>
      </c>
    </row>
  </sheetData>
  <mergeCells count="21">
    <mergeCell ref="A31:B31"/>
    <mergeCell ref="A33:B33"/>
    <mergeCell ref="A34:B34"/>
    <mergeCell ref="A6:B6"/>
    <mergeCell ref="A8:B8"/>
    <mergeCell ref="A10:B10"/>
    <mergeCell ref="A13:B13"/>
    <mergeCell ref="A15:B15"/>
    <mergeCell ref="A17:B17"/>
    <mergeCell ref="A19:B19"/>
    <mergeCell ref="A23:B23"/>
    <mergeCell ref="A27:B27"/>
    <mergeCell ref="A2:A3"/>
    <mergeCell ref="B2:B3"/>
    <mergeCell ref="A1:T1"/>
    <mergeCell ref="C2:E2"/>
    <mergeCell ref="F2:H2"/>
    <mergeCell ref="I2:K2"/>
    <mergeCell ref="L2:N2"/>
    <mergeCell ref="O2:Q2"/>
    <mergeCell ref="R2:T2"/>
  </mergeCells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>
      <selection activeCell="C78" sqref="C78"/>
    </sheetView>
  </sheetViews>
  <sheetFormatPr defaultRowHeight="15"/>
  <cols>
    <col min="1" max="1" width="8.7109375" style="35" customWidth="1"/>
    <col min="2" max="2" width="53.42578125" style="26" customWidth="1"/>
    <col min="3" max="20" width="4.42578125" style="27" customWidth="1"/>
    <col min="21" max="21" width="9.140625" style="26"/>
  </cols>
  <sheetData>
    <row r="1" spans="1:20">
      <c r="A1" s="44" t="s">
        <v>190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>
      <c r="A2" s="42" t="s">
        <v>18</v>
      </c>
      <c r="B2" s="43" t="s">
        <v>19</v>
      </c>
      <c r="C2" s="40" t="s">
        <v>20</v>
      </c>
      <c r="D2" s="40"/>
      <c r="E2" s="40"/>
      <c r="F2" s="40" t="s">
        <v>21</v>
      </c>
      <c r="G2" s="40"/>
      <c r="H2" s="40"/>
      <c r="I2" s="40" t="s">
        <v>22</v>
      </c>
      <c r="J2" s="40"/>
      <c r="K2" s="40"/>
      <c r="L2" s="40" t="s">
        <v>23</v>
      </c>
      <c r="M2" s="40"/>
      <c r="N2" s="40"/>
      <c r="O2" s="40" t="s">
        <v>24</v>
      </c>
      <c r="P2" s="40"/>
      <c r="Q2" s="40"/>
      <c r="R2" s="40" t="s">
        <v>25</v>
      </c>
      <c r="S2" s="40"/>
      <c r="T2" s="40"/>
    </row>
    <row r="3" spans="1:20" ht="198.75" customHeight="1">
      <c r="A3" s="42"/>
      <c r="B3" s="43"/>
      <c r="C3" s="1" t="s">
        <v>26</v>
      </c>
      <c r="D3" s="2" t="s">
        <v>34</v>
      </c>
      <c r="E3" s="3" t="s">
        <v>27</v>
      </c>
      <c r="F3" s="1" t="s">
        <v>26</v>
      </c>
      <c r="G3" s="2" t="s">
        <v>28</v>
      </c>
      <c r="H3" s="3" t="s">
        <v>27</v>
      </c>
      <c r="I3" s="1" t="s">
        <v>26</v>
      </c>
      <c r="J3" s="2" t="s">
        <v>29</v>
      </c>
      <c r="K3" s="3" t="s">
        <v>27</v>
      </c>
      <c r="L3" s="1" t="s">
        <v>26</v>
      </c>
      <c r="M3" s="2" t="s">
        <v>30</v>
      </c>
      <c r="N3" s="3" t="s">
        <v>27</v>
      </c>
      <c r="O3" s="1" t="s">
        <v>26</v>
      </c>
      <c r="P3" s="2" t="s">
        <v>31</v>
      </c>
      <c r="Q3" s="3" t="s">
        <v>27</v>
      </c>
      <c r="R3" s="1" t="s">
        <v>26</v>
      </c>
      <c r="S3" s="2" t="s">
        <v>32</v>
      </c>
      <c r="T3" s="3" t="s">
        <v>27</v>
      </c>
    </row>
    <row r="4" spans="1:20">
      <c r="A4" s="13">
        <v>36958</v>
      </c>
      <c r="B4" s="15" t="s">
        <v>185</v>
      </c>
      <c r="C4" s="21">
        <f>F4+I4+L4+O4+R4</f>
        <v>8</v>
      </c>
      <c r="D4" s="21">
        <f>G4+J4+M4+P4+S4</f>
        <v>6</v>
      </c>
      <c r="E4" s="24">
        <f>D4-C4</f>
        <v>-2</v>
      </c>
      <c r="F4" s="21">
        <v>6</v>
      </c>
      <c r="G4" s="21">
        <v>6</v>
      </c>
      <c r="H4" s="24">
        <f>G4-F4</f>
        <v>0</v>
      </c>
      <c r="I4" s="21">
        <v>0</v>
      </c>
      <c r="J4" s="21">
        <v>0</v>
      </c>
      <c r="K4" s="24">
        <f>J4-I4</f>
        <v>0</v>
      </c>
      <c r="L4" s="21">
        <v>2</v>
      </c>
      <c r="M4" s="21">
        <v>0</v>
      </c>
      <c r="N4" s="24">
        <f>M4-L4</f>
        <v>-2</v>
      </c>
      <c r="O4" s="21">
        <v>0</v>
      </c>
      <c r="P4" s="21">
        <v>0</v>
      </c>
      <c r="Q4" s="24">
        <f>P4-O4</f>
        <v>0</v>
      </c>
      <c r="R4" s="21">
        <v>0</v>
      </c>
      <c r="S4" s="21">
        <v>0</v>
      </c>
      <c r="T4" s="24">
        <f>S4-R4</f>
        <v>0</v>
      </c>
    </row>
    <row r="5" spans="1:20">
      <c r="A5" s="13">
        <v>36989</v>
      </c>
      <c r="B5" s="15" t="s">
        <v>35</v>
      </c>
      <c r="C5" s="21">
        <f t="shared" ref="C5:C68" si="0">F5+I5+L5+O5+R5</f>
        <v>6</v>
      </c>
      <c r="D5" s="21">
        <f t="shared" ref="D5:D68" si="1">G5+J5+M5+P5+S5</f>
        <v>6</v>
      </c>
      <c r="E5" s="24">
        <f t="shared" ref="E5:E68" si="2">D5-C5</f>
        <v>0</v>
      </c>
      <c r="F5" s="21">
        <v>6</v>
      </c>
      <c r="G5" s="21">
        <v>6</v>
      </c>
      <c r="H5" s="24">
        <f t="shared" ref="H5:H68" si="3">G5-F5</f>
        <v>0</v>
      </c>
      <c r="I5" s="21">
        <v>0</v>
      </c>
      <c r="J5" s="21">
        <v>0</v>
      </c>
      <c r="K5" s="24">
        <f t="shared" ref="K5:K68" si="4">J5-I5</f>
        <v>0</v>
      </c>
      <c r="L5" s="21">
        <v>0</v>
      </c>
      <c r="M5" s="21">
        <v>0</v>
      </c>
      <c r="N5" s="24">
        <f t="shared" ref="N5:N68" si="5">M5-L5</f>
        <v>0</v>
      </c>
      <c r="O5" s="21">
        <v>0</v>
      </c>
      <c r="P5" s="21"/>
      <c r="Q5" s="24">
        <f t="shared" ref="Q5:Q68" si="6">P5-O5</f>
        <v>0</v>
      </c>
      <c r="R5" s="21">
        <v>0</v>
      </c>
      <c r="S5" s="21">
        <v>0</v>
      </c>
      <c r="T5" s="24">
        <f t="shared" ref="T5:T68" si="7">S5-R5</f>
        <v>0</v>
      </c>
    </row>
    <row r="6" spans="1:20" ht="45">
      <c r="A6" s="13">
        <v>37384</v>
      </c>
      <c r="B6" s="15" t="s">
        <v>191</v>
      </c>
      <c r="C6" s="21">
        <f t="shared" si="0"/>
        <v>4</v>
      </c>
      <c r="D6" s="21">
        <f t="shared" si="1"/>
        <v>6</v>
      </c>
      <c r="E6" s="24">
        <f t="shared" si="2"/>
        <v>2</v>
      </c>
      <c r="F6" s="21">
        <v>4</v>
      </c>
      <c r="G6" s="21">
        <v>6</v>
      </c>
      <c r="H6" s="24">
        <f t="shared" si="3"/>
        <v>2</v>
      </c>
      <c r="I6" s="21">
        <v>0</v>
      </c>
      <c r="J6" s="21">
        <v>0</v>
      </c>
      <c r="K6" s="24">
        <f t="shared" si="4"/>
        <v>0</v>
      </c>
      <c r="L6" s="21">
        <v>0</v>
      </c>
      <c r="M6" s="21">
        <v>0</v>
      </c>
      <c r="N6" s="24">
        <f t="shared" si="5"/>
        <v>0</v>
      </c>
      <c r="O6" s="21">
        <v>0</v>
      </c>
      <c r="P6" s="21">
        <v>0</v>
      </c>
      <c r="Q6" s="24">
        <f t="shared" si="6"/>
        <v>0</v>
      </c>
      <c r="R6" s="21">
        <v>0</v>
      </c>
      <c r="S6" s="21">
        <v>0</v>
      </c>
      <c r="T6" s="24">
        <f t="shared" si="7"/>
        <v>0</v>
      </c>
    </row>
    <row r="7" spans="1:20">
      <c r="A7" s="13">
        <v>36973</v>
      </c>
      <c r="B7" s="15" t="s">
        <v>192</v>
      </c>
      <c r="C7" s="21">
        <f t="shared" si="0"/>
        <v>4</v>
      </c>
      <c r="D7" s="21">
        <f t="shared" si="1"/>
        <v>5</v>
      </c>
      <c r="E7" s="24">
        <f t="shared" si="2"/>
        <v>1</v>
      </c>
      <c r="F7" s="21">
        <v>4</v>
      </c>
      <c r="G7" s="21">
        <v>5</v>
      </c>
      <c r="H7" s="24">
        <f t="shared" si="3"/>
        <v>1</v>
      </c>
      <c r="I7" s="21">
        <v>0</v>
      </c>
      <c r="J7" s="21">
        <v>0</v>
      </c>
      <c r="K7" s="24">
        <f t="shared" si="4"/>
        <v>0</v>
      </c>
      <c r="L7" s="21">
        <v>0</v>
      </c>
      <c r="M7" s="21">
        <v>0</v>
      </c>
      <c r="N7" s="24">
        <f t="shared" si="5"/>
        <v>0</v>
      </c>
      <c r="O7" s="21">
        <v>0</v>
      </c>
      <c r="P7" s="21">
        <v>0</v>
      </c>
      <c r="Q7" s="24">
        <f t="shared" si="6"/>
        <v>0</v>
      </c>
      <c r="R7" s="21">
        <v>0</v>
      </c>
      <c r="S7" s="21">
        <v>0</v>
      </c>
      <c r="T7" s="24">
        <f t="shared" si="7"/>
        <v>0</v>
      </c>
    </row>
    <row r="8" spans="1:20">
      <c r="A8" s="13">
        <v>37338</v>
      </c>
      <c r="B8" s="15" t="s">
        <v>193</v>
      </c>
      <c r="C8" s="21">
        <f t="shared" si="0"/>
        <v>5</v>
      </c>
      <c r="D8" s="21">
        <f t="shared" si="1"/>
        <v>5</v>
      </c>
      <c r="E8" s="24">
        <f t="shared" si="2"/>
        <v>0</v>
      </c>
      <c r="F8" s="21">
        <v>5</v>
      </c>
      <c r="G8" s="21">
        <v>5</v>
      </c>
      <c r="H8" s="24">
        <f t="shared" si="3"/>
        <v>0</v>
      </c>
      <c r="I8" s="21">
        <v>0</v>
      </c>
      <c r="J8" s="21">
        <v>0</v>
      </c>
      <c r="K8" s="24">
        <f t="shared" si="4"/>
        <v>0</v>
      </c>
      <c r="L8" s="21">
        <v>0</v>
      </c>
      <c r="M8" s="21">
        <v>0</v>
      </c>
      <c r="N8" s="24">
        <f t="shared" si="5"/>
        <v>0</v>
      </c>
      <c r="O8" s="21">
        <v>0</v>
      </c>
      <c r="P8" s="21">
        <v>0</v>
      </c>
      <c r="Q8" s="24">
        <f t="shared" si="6"/>
        <v>0</v>
      </c>
      <c r="R8" s="21">
        <v>0</v>
      </c>
      <c r="S8" s="21">
        <v>0</v>
      </c>
      <c r="T8" s="24">
        <f t="shared" si="7"/>
        <v>0</v>
      </c>
    </row>
    <row r="9" spans="1:20" ht="30">
      <c r="A9" s="13">
        <v>37703</v>
      </c>
      <c r="B9" s="15" t="s">
        <v>194</v>
      </c>
      <c r="C9" s="21">
        <f t="shared" si="0"/>
        <v>5</v>
      </c>
      <c r="D9" s="21">
        <f t="shared" si="1"/>
        <v>5</v>
      </c>
      <c r="E9" s="24">
        <f t="shared" si="2"/>
        <v>0</v>
      </c>
      <c r="F9" s="21">
        <v>5</v>
      </c>
      <c r="G9" s="21">
        <v>5</v>
      </c>
      <c r="H9" s="24">
        <f t="shared" si="3"/>
        <v>0</v>
      </c>
      <c r="I9" s="21">
        <v>0</v>
      </c>
      <c r="J9" s="21">
        <v>0</v>
      </c>
      <c r="K9" s="24">
        <f t="shared" si="4"/>
        <v>0</v>
      </c>
      <c r="L9" s="21">
        <v>0</v>
      </c>
      <c r="M9" s="21">
        <v>0</v>
      </c>
      <c r="N9" s="24">
        <f t="shared" si="5"/>
        <v>0</v>
      </c>
      <c r="O9" s="21">
        <v>0</v>
      </c>
      <c r="P9" s="21">
        <v>0</v>
      </c>
      <c r="Q9" s="24">
        <f t="shared" si="6"/>
        <v>0</v>
      </c>
      <c r="R9" s="21">
        <v>0</v>
      </c>
      <c r="S9" s="21">
        <v>0</v>
      </c>
      <c r="T9" s="24">
        <f t="shared" si="7"/>
        <v>0</v>
      </c>
    </row>
    <row r="10" spans="1:20">
      <c r="A10" s="13" t="s">
        <v>39</v>
      </c>
      <c r="B10" s="15" t="s">
        <v>40</v>
      </c>
      <c r="C10" s="21">
        <f t="shared" si="0"/>
        <v>6</v>
      </c>
      <c r="D10" s="21">
        <f t="shared" si="1"/>
        <v>6</v>
      </c>
      <c r="E10" s="24">
        <f t="shared" si="2"/>
        <v>0</v>
      </c>
      <c r="F10" s="21">
        <v>6</v>
      </c>
      <c r="G10" s="21">
        <v>6</v>
      </c>
      <c r="H10" s="24">
        <f t="shared" si="3"/>
        <v>0</v>
      </c>
      <c r="I10" s="21">
        <v>0</v>
      </c>
      <c r="J10" s="21">
        <v>0</v>
      </c>
      <c r="K10" s="24">
        <f t="shared" si="4"/>
        <v>0</v>
      </c>
      <c r="L10" s="21">
        <v>0</v>
      </c>
      <c r="M10" s="21">
        <v>0</v>
      </c>
      <c r="N10" s="24">
        <f t="shared" si="5"/>
        <v>0</v>
      </c>
      <c r="O10" s="21">
        <v>0</v>
      </c>
      <c r="P10" s="21">
        <v>0</v>
      </c>
      <c r="Q10" s="24">
        <f t="shared" si="6"/>
        <v>0</v>
      </c>
      <c r="R10" s="21">
        <v>0</v>
      </c>
      <c r="S10" s="21">
        <v>0</v>
      </c>
      <c r="T10" s="24">
        <f t="shared" si="7"/>
        <v>0</v>
      </c>
    </row>
    <row r="11" spans="1:20">
      <c r="A11" s="13" t="s">
        <v>43</v>
      </c>
      <c r="B11" s="15" t="s">
        <v>42</v>
      </c>
      <c r="C11" s="21">
        <f t="shared" si="0"/>
        <v>7</v>
      </c>
      <c r="D11" s="21">
        <f t="shared" si="1"/>
        <v>8</v>
      </c>
      <c r="E11" s="24">
        <f t="shared" si="2"/>
        <v>1</v>
      </c>
      <c r="F11" s="21">
        <v>7</v>
      </c>
      <c r="G11" s="21">
        <v>8</v>
      </c>
      <c r="H11" s="24">
        <f t="shared" si="3"/>
        <v>1</v>
      </c>
      <c r="I11" s="21">
        <v>0</v>
      </c>
      <c r="J11" s="21">
        <v>0</v>
      </c>
      <c r="K11" s="24">
        <f t="shared" si="4"/>
        <v>0</v>
      </c>
      <c r="L11" s="21">
        <v>0</v>
      </c>
      <c r="M11" s="21">
        <v>0</v>
      </c>
      <c r="N11" s="24">
        <f t="shared" si="5"/>
        <v>0</v>
      </c>
      <c r="O11" s="21">
        <v>0</v>
      </c>
      <c r="P11" s="21">
        <v>0</v>
      </c>
      <c r="Q11" s="24">
        <f t="shared" si="6"/>
        <v>0</v>
      </c>
      <c r="R11" s="21">
        <v>0</v>
      </c>
      <c r="S11" s="21">
        <v>0</v>
      </c>
      <c r="T11" s="24">
        <f t="shared" si="7"/>
        <v>0</v>
      </c>
    </row>
    <row r="12" spans="1:20">
      <c r="A12" s="38" t="s">
        <v>0</v>
      </c>
      <c r="B12" s="39"/>
      <c r="C12" s="5">
        <f t="shared" si="0"/>
        <v>45</v>
      </c>
      <c r="D12" s="5">
        <f t="shared" si="1"/>
        <v>47</v>
      </c>
      <c r="E12" s="5">
        <f t="shared" si="2"/>
        <v>2</v>
      </c>
      <c r="F12" s="5">
        <v>43</v>
      </c>
      <c r="G12" s="5">
        <f>SUM(G4:G11)</f>
        <v>47</v>
      </c>
      <c r="H12" s="5">
        <f t="shared" si="3"/>
        <v>4</v>
      </c>
      <c r="I12" s="5">
        <v>0</v>
      </c>
      <c r="J12" s="5">
        <f>SUM(J11)</f>
        <v>0</v>
      </c>
      <c r="K12" s="5">
        <f t="shared" si="4"/>
        <v>0</v>
      </c>
      <c r="L12" s="5">
        <v>2</v>
      </c>
      <c r="M12" s="5">
        <f>SUM(M11)</f>
        <v>0</v>
      </c>
      <c r="N12" s="5">
        <f t="shared" si="5"/>
        <v>-2</v>
      </c>
      <c r="O12" s="5">
        <v>0</v>
      </c>
      <c r="P12" s="5">
        <f>SUM(P4:P11)</f>
        <v>0</v>
      </c>
      <c r="Q12" s="5">
        <f t="shared" si="6"/>
        <v>0</v>
      </c>
      <c r="R12" s="5">
        <v>0</v>
      </c>
      <c r="S12" s="5">
        <f>SUM(S4:S11)</f>
        <v>0</v>
      </c>
      <c r="T12" s="5">
        <f t="shared" si="7"/>
        <v>0</v>
      </c>
    </row>
    <row r="13" spans="1:20">
      <c r="A13" s="13">
        <v>38128</v>
      </c>
      <c r="B13" s="15" t="s">
        <v>46</v>
      </c>
      <c r="C13" s="21">
        <f t="shared" si="0"/>
        <v>12</v>
      </c>
      <c r="D13" s="21">
        <f t="shared" si="1"/>
        <v>21</v>
      </c>
      <c r="E13" s="24">
        <f t="shared" si="2"/>
        <v>9</v>
      </c>
      <c r="F13" s="21">
        <v>0</v>
      </c>
      <c r="G13" s="21">
        <v>0</v>
      </c>
      <c r="H13" s="24">
        <f t="shared" si="3"/>
        <v>0</v>
      </c>
      <c r="I13" s="21">
        <v>0</v>
      </c>
      <c r="J13" s="21">
        <f t="shared" ref="J13:J14" si="8">SUM(H13:I13)</f>
        <v>0</v>
      </c>
      <c r="K13" s="24">
        <f t="shared" si="4"/>
        <v>0</v>
      </c>
      <c r="L13" s="21">
        <v>4</v>
      </c>
      <c r="M13" s="21">
        <f t="shared" ref="M13:M14" si="9">SUM(K13:L13)</f>
        <v>4</v>
      </c>
      <c r="N13" s="24">
        <f t="shared" si="5"/>
        <v>0</v>
      </c>
      <c r="O13" s="21">
        <v>5</v>
      </c>
      <c r="P13" s="21">
        <v>17</v>
      </c>
      <c r="Q13" s="24">
        <f t="shared" si="6"/>
        <v>12</v>
      </c>
      <c r="R13" s="21">
        <v>3</v>
      </c>
      <c r="S13" s="21">
        <v>0</v>
      </c>
      <c r="T13" s="24">
        <f t="shared" si="7"/>
        <v>-3</v>
      </c>
    </row>
    <row r="14" spans="1:20">
      <c r="A14" s="38" t="s">
        <v>1</v>
      </c>
      <c r="B14" s="39"/>
      <c r="C14" s="5">
        <f t="shared" si="0"/>
        <v>12</v>
      </c>
      <c r="D14" s="5">
        <f t="shared" si="1"/>
        <v>21</v>
      </c>
      <c r="E14" s="5">
        <f t="shared" si="2"/>
        <v>9</v>
      </c>
      <c r="F14" s="5">
        <v>0</v>
      </c>
      <c r="G14" s="5">
        <f>SUM(G13)</f>
        <v>0</v>
      </c>
      <c r="H14" s="5">
        <f t="shared" si="3"/>
        <v>0</v>
      </c>
      <c r="I14" s="5">
        <v>0</v>
      </c>
      <c r="J14" s="5">
        <f t="shared" si="8"/>
        <v>0</v>
      </c>
      <c r="K14" s="5">
        <f t="shared" si="4"/>
        <v>0</v>
      </c>
      <c r="L14" s="5">
        <v>4</v>
      </c>
      <c r="M14" s="5">
        <f t="shared" si="9"/>
        <v>4</v>
      </c>
      <c r="N14" s="5">
        <f t="shared" si="5"/>
        <v>0</v>
      </c>
      <c r="O14" s="5">
        <v>5</v>
      </c>
      <c r="P14" s="5">
        <f>SUM(P13)</f>
        <v>17</v>
      </c>
      <c r="Q14" s="5">
        <f t="shared" si="6"/>
        <v>12</v>
      </c>
      <c r="R14" s="5">
        <v>3</v>
      </c>
      <c r="S14" s="5">
        <f>SUM(S13)</f>
        <v>0</v>
      </c>
      <c r="T14" s="5">
        <f t="shared" si="7"/>
        <v>-3</v>
      </c>
    </row>
    <row r="15" spans="1:20">
      <c r="A15" s="13">
        <v>36971</v>
      </c>
      <c r="B15" s="15" t="s">
        <v>47</v>
      </c>
      <c r="C15" s="21">
        <f t="shared" si="0"/>
        <v>1</v>
      </c>
      <c r="D15" s="21">
        <f t="shared" si="1"/>
        <v>0</v>
      </c>
      <c r="E15" s="24">
        <f t="shared" si="2"/>
        <v>-1</v>
      </c>
      <c r="F15" s="21">
        <v>0</v>
      </c>
      <c r="G15" s="21">
        <v>0</v>
      </c>
      <c r="H15" s="24">
        <f t="shared" si="3"/>
        <v>0</v>
      </c>
      <c r="I15" s="21">
        <v>1</v>
      </c>
      <c r="J15" s="21">
        <v>0</v>
      </c>
      <c r="K15" s="24">
        <f t="shared" si="4"/>
        <v>-1</v>
      </c>
      <c r="L15" s="21">
        <v>0</v>
      </c>
      <c r="M15" s="21">
        <v>0</v>
      </c>
      <c r="N15" s="24">
        <f t="shared" si="5"/>
        <v>0</v>
      </c>
      <c r="O15" s="21">
        <v>0</v>
      </c>
      <c r="P15" s="21">
        <v>0</v>
      </c>
      <c r="Q15" s="24">
        <f t="shared" si="6"/>
        <v>0</v>
      </c>
      <c r="R15" s="21">
        <v>0</v>
      </c>
      <c r="S15" s="21">
        <v>0</v>
      </c>
      <c r="T15" s="24">
        <f t="shared" si="7"/>
        <v>0</v>
      </c>
    </row>
    <row r="16" spans="1:20">
      <c r="A16" s="38" t="s">
        <v>2</v>
      </c>
      <c r="B16" s="39"/>
      <c r="C16" s="5">
        <f t="shared" si="0"/>
        <v>1</v>
      </c>
      <c r="D16" s="5">
        <f t="shared" si="1"/>
        <v>0</v>
      </c>
      <c r="E16" s="5">
        <f t="shared" si="2"/>
        <v>-1</v>
      </c>
      <c r="F16" s="5">
        <v>0</v>
      </c>
      <c r="G16" s="5">
        <f>SUM(G15)</f>
        <v>0</v>
      </c>
      <c r="H16" s="5">
        <f t="shared" si="3"/>
        <v>0</v>
      </c>
      <c r="I16" s="5">
        <v>1</v>
      </c>
      <c r="J16" s="5">
        <f>SUM(J15)</f>
        <v>0</v>
      </c>
      <c r="K16" s="5">
        <f t="shared" si="4"/>
        <v>-1</v>
      </c>
      <c r="L16" s="5">
        <v>0</v>
      </c>
      <c r="M16" s="5">
        <f>SUM(M15)</f>
        <v>0</v>
      </c>
      <c r="N16" s="5">
        <f t="shared" si="5"/>
        <v>0</v>
      </c>
      <c r="O16" s="5">
        <v>0</v>
      </c>
      <c r="P16" s="5">
        <f>SUM(P15)</f>
        <v>0</v>
      </c>
      <c r="Q16" s="5">
        <f t="shared" si="6"/>
        <v>0</v>
      </c>
      <c r="R16" s="5">
        <v>0</v>
      </c>
      <c r="S16" s="5">
        <f>SUM(S15)</f>
        <v>0</v>
      </c>
      <c r="T16" s="5">
        <f t="shared" si="7"/>
        <v>0</v>
      </c>
    </row>
    <row r="17" spans="1:20">
      <c r="A17" s="13">
        <v>37015</v>
      </c>
      <c r="B17" s="15" t="s">
        <v>195</v>
      </c>
      <c r="C17" s="21">
        <f t="shared" si="0"/>
        <v>4</v>
      </c>
      <c r="D17" s="21">
        <f t="shared" si="1"/>
        <v>5</v>
      </c>
      <c r="E17" s="24">
        <f t="shared" si="2"/>
        <v>1</v>
      </c>
      <c r="F17" s="21">
        <v>0</v>
      </c>
      <c r="G17" s="21">
        <v>0</v>
      </c>
      <c r="H17" s="24">
        <f t="shared" si="3"/>
        <v>0</v>
      </c>
      <c r="I17" s="21">
        <v>0</v>
      </c>
      <c r="J17" s="21">
        <v>0</v>
      </c>
      <c r="K17" s="24">
        <f t="shared" si="4"/>
        <v>0</v>
      </c>
      <c r="L17" s="21">
        <v>1</v>
      </c>
      <c r="M17" s="21">
        <v>0</v>
      </c>
      <c r="N17" s="24">
        <f t="shared" si="5"/>
        <v>-1</v>
      </c>
      <c r="O17" s="21">
        <v>3</v>
      </c>
      <c r="P17" s="21">
        <v>5</v>
      </c>
      <c r="Q17" s="24">
        <f t="shared" si="6"/>
        <v>2</v>
      </c>
      <c r="R17" s="21">
        <v>0</v>
      </c>
      <c r="S17" s="21">
        <v>0</v>
      </c>
      <c r="T17" s="24">
        <f t="shared" si="7"/>
        <v>0</v>
      </c>
    </row>
    <row r="18" spans="1:20">
      <c r="A18" s="13">
        <v>36956</v>
      </c>
      <c r="B18" s="15" t="s">
        <v>56</v>
      </c>
      <c r="C18" s="21">
        <f t="shared" si="0"/>
        <v>7</v>
      </c>
      <c r="D18" s="21">
        <f t="shared" si="1"/>
        <v>12</v>
      </c>
      <c r="E18" s="24">
        <f t="shared" si="2"/>
        <v>5</v>
      </c>
      <c r="F18" s="21">
        <v>1</v>
      </c>
      <c r="G18" s="21">
        <v>0</v>
      </c>
      <c r="H18" s="24">
        <f t="shared" si="3"/>
        <v>-1</v>
      </c>
      <c r="I18" s="21">
        <v>6</v>
      </c>
      <c r="J18" s="21">
        <v>12</v>
      </c>
      <c r="K18" s="24">
        <f t="shared" si="4"/>
        <v>6</v>
      </c>
      <c r="L18" s="21">
        <v>0</v>
      </c>
      <c r="M18" s="21">
        <v>0</v>
      </c>
      <c r="N18" s="24">
        <f t="shared" si="5"/>
        <v>0</v>
      </c>
      <c r="O18" s="21">
        <v>0</v>
      </c>
      <c r="P18" s="21">
        <v>0</v>
      </c>
      <c r="Q18" s="24">
        <f t="shared" si="6"/>
        <v>0</v>
      </c>
      <c r="R18" s="21">
        <v>0</v>
      </c>
      <c r="S18" s="21">
        <v>0</v>
      </c>
      <c r="T18" s="24">
        <f t="shared" si="7"/>
        <v>0</v>
      </c>
    </row>
    <row r="19" spans="1:20">
      <c r="A19" s="13" t="s">
        <v>58</v>
      </c>
      <c r="B19" s="15" t="s">
        <v>59</v>
      </c>
      <c r="C19" s="21">
        <f t="shared" si="0"/>
        <v>1</v>
      </c>
      <c r="D19" s="21">
        <f t="shared" si="1"/>
        <v>0</v>
      </c>
      <c r="E19" s="24">
        <f t="shared" si="2"/>
        <v>-1</v>
      </c>
      <c r="F19" s="21">
        <v>1</v>
      </c>
      <c r="G19" s="21">
        <v>0</v>
      </c>
      <c r="H19" s="24">
        <f t="shared" si="3"/>
        <v>-1</v>
      </c>
      <c r="I19" s="21">
        <v>0</v>
      </c>
      <c r="J19" s="21">
        <v>0</v>
      </c>
      <c r="K19" s="24">
        <f t="shared" si="4"/>
        <v>0</v>
      </c>
      <c r="L19" s="21">
        <v>0</v>
      </c>
      <c r="M19" s="21">
        <v>0</v>
      </c>
      <c r="N19" s="24">
        <f t="shared" si="5"/>
        <v>0</v>
      </c>
      <c r="O19" s="21">
        <v>0</v>
      </c>
      <c r="P19" s="21">
        <v>0</v>
      </c>
      <c r="Q19" s="24">
        <f t="shared" si="6"/>
        <v>0</v>
      </c>
      <c r="R19" s="21">
        <v>0</v>
      </c>
      <c r="S19" s="21">
        <v>0</v>
      </c>
      <c r="T19" s="24">
        <f t="shared" si="7"/>
        <v>0</v>
      </c>
    </row>
    <row r="20" spans="1:20" ht="30">
      <c r="A20" s="13" t="s">
        <v>60</v>
      </c>
      <c r="B20" s="15" t="s">
        <v>61</v>
      </c>
      <c r="C20" s="21">
        <f t="shared" si="0"/>
        <v>9</v>
      </c>
      <c r="D20" s="21">
        <f t="shared" si="1"/>
        <v>20</v>
      </c>
      <c r="E20" s="24">
        <f t="shared" si="2"/>
        <v>11</v>
      </c>
      <c r="F20" s="21">
        <v>6</v>
      </c>
      <c r="G20" s="21">
        <v>6</v>
      </c>
      <c r="H20" s="24">
        <f t="shared" si="3"/>
        <v>0</v>
      </c>
      <c r="I20" s="21">
        <v>2</v>
      </c>
      <c r="J20" s="28">
        <v>9</v>
      </c>
      <c r="K20" s="24">
        <f t="shared" si="4"/>
        <v>7</v>
      </c>
      <c r="L20" s="21">
        <v>1</v>
      </c>
      <c r="M20" s="21">
        <v>5</v>
      </c>
      <c r="N20" s="24">
        <f t="shared" si="5"/>
        <v>4</v>
      </c>
      <c r="O20" s="21">
        <v>0</v>
      </c>
      <c r="P20" s="21">
        <v>0</v>
      </c>
      <c r="Q20" s="24">
        <f t="shared" si="6"/>
        <v>0</v>
      </c>
      <c r="R20" s="21">
        <v>0</v>
      </c>
      <c r="S20" s="21">
        <v>0</v>
      </c>
      <c r="T20" s="24">
        <f t="shared" si="7"/>
        <v>0</v>
      </c>
    </row>
    <row r="21" spans="1:20">
      <c r="A21" s="13" t="s">
        <v>62</v>
      </c>
      <c r="B21" s="15" t="s">
        <v>63</v>
      </c>
      <c r="C21" s="21">
        <f t="shared" si="0"/>
        <v>0</v>
      </c>
      <c r="D21" s="21">
        <f t="shared" si="1"/>
        <v>0</v>
      </c>
      <c r="E21" s="24">
        <f t="shared" si="2"/>
        <v>0</v>
      </c>
      <c r="F21" s="21">
        <v>0</v>
      </c>
      <c r="G21" s="21">
        <v>0</v>
      </c>
      <c r="H21" s="24">
        <f t="shared" si="3"/>
        <v>0</v>
      </c>
      <c r="I21" s="21">
        <v>0</v>
      </c>
      <c r="J21" s="28">
        <v>0</v>
      </c>
      <c r="K21" s="24">
        <f t="shared" si="4"/>
        <v>0</v>
      </c>
      <c r="L21" s="21">
        <v>0</v>
      </c>
      <c r="M21" s="21">
        <v>0</v>
      </c>
      <c r="N21" s="24">
        <f t="shared" si="5"/>
        <v>0</v>
      </c>
      <c r="O21" s="21">
        <v>0</v>
      </c>
      <c r="P21" s="21">
        <v>0</v>
      </c>
      <c r="Q21" s="24">
        <f t="shared" si="6"/>
        <v>0</v>
      </c>
      <c r="R21" s="21">
        <v>0</v>
      </c>
      <c r="S21" s="21">
        <v>0</v>
      </c>
      <c r="T21" s="24">
        <f t="shared" si="7"/>
        <v>0</v>
      </c>
    </row>
    <row r="22" spans="1:20">
      <c r="A22" s="38" t="s">
        <v>3</v>
      </c>
      <c r="B22" s="39"/>
      <c r="C22" s="5">
        <f t="shared" si="0"/>
        <v>21</v>
      </c>
      <c r="D22" s="5">
        <f t="shared" si="1"/>
        <v>37</v>
      </c>
      <c r="E22" s="5">
        <f t="shared" si="2"/>
        <v>16</v>
      </c>
      <c r="F22" s="5">
        <v>8</v>
      </c>
      <c r="G22" s="5">
        <f>SUM(G17:G21)</f>
        <v>6</v>
      </c>
      <c r="H22" s="5">
        <f t="shared" si="3"/>
        <v>-2</v>
      </c>
      <c r="I22" s="5">
        <f>SUM(I17:I21)</f>
        <v>8</v>
      </c>
      <c r="J22" s="29">
        <f>SUM(J17:J21)</f>
        <v>21</v>
      </c>
      <c r="K22" s="5">
        <f t="shared" si="4"/>
        <v>13</v>
      </c>
      <c r="L22" s="5">
        <v>2</v>
      </c>
      <c r="M22" s="5">
        <f>SUM(M17:M21)</f>
        <v>5</v>
      </c>
      <c r="N22" s="5">
        <f t="shared" si="5"/>
        <v>3</v>
      </c>
      <c r="O22" s="5">
        <f>SUM(O17:O21)</f>
        <v>3</v>
      </c>
      <c r="P22" s="5">
        <f>SUM(P17:P21)</f>
        <v>5</v>
      </c>
      <c r="Q22" s="5">
        <f t="shared" si="6"/>
        <v>2</v>
      </c>
      <c r="R22" s="5">
        <v>0</v>
      </c>
      <c r="S22" s="5">
        <f>SUM(S17:S21)</f>
        <v>0</v>
      </c>
      <c r="T22" s="5">
        <f t="shared" si="7"/>
        <v>0</v>
      </c>
    </row>
    <row r="23" spans="1:20">
      <c r="A23" s="13" t="s">
        <v>67</v>
      </c>
      <c r="B23" s="15" t="s">
        <v>68</v>
      </c>
      <c r="C23" s="21">
        <f t="shared" si="0"/>
        <v>14</v>
      </c>
      <c r="D23" s="21">
        <f t="shared" si="1"/>
        <v>14</v>
      </c>
      <c r="E23" s="24">
        <f t="shared" si="2"/>
        <v>0</v>
      </c>
      <c r="F23" s="21">
        <v>14</v>
      </c>
      <c r="G23" s="21">
        <v>14</v>
      </c>
      <c r="H23" s="24">
        <f t="shared" si="3"/>
        <v>0</v>
      </c>
      <c r="I23" s="21">
        <v>0</v>
      </c>
      <c r="J23" s="28">
        <v>0</v>
      </c>
      <c r="K23" s="24">
        <f t="shared" si="4"/>
        <v>0</v>
      </c>
      <c r="L23" s="21">
        <v>0</v>
      </c>
      <c r="M23" s="21">
        <v>0</v>
      </c>
      <c r="N23" s="24">
        <f t="shared" si="5"/>
        <v>0</v>
      </c>
      <c r="O23" s="21">
        <v>0</v>
      </c>
      <c r="P23" s="21">
        <v>0</v>
      </c>
      <c r="Q23" s="24">
        <f t="shared" si="6"/>
        <v>0</v>
      </c>
      <c r="R23" s="21">
        <v>0</v>
      </c>
      <c r="S23" s="21">
        <v>0</v>
      </c>
      <c r="T23" s="24">
        <f t="shared" si="7"/>
        <v>0</v>
      </c>
    </row>
    <row r="24" spans="1:20">
      <c r="A24" s="13" t="s">
        <v>155</v>
      </c>
      <c r="B24" s="15" t="s">
        <v>118</v>
      </c>
      <c r="C24" s="21">
        <f t="shared" si="0"/>
        <v>12</v>
      </c>
      <c r="D24" s="21">
        <f t="shared" si="1"/>
        <v>11</v>
      </c>
      <c r="E24" s="24">
        <f t="shared" si="2"/>
        <v>-1</v>
      </c>
      <c r="F24" s="21">
        <v>2</v>
      </c>
      <c r="G24" s="21">
        <v>0</v>
      </c>
      <c r="H24" s="24">
        <f t="shared" si="3"/>
        <v>-2</v>
      </c>
      <c r="I24" s="21">
        <v>8</v>
      </c>
      <c r="J24" s="28">
        <v>8</v>
      </c>
      <c r="K24" s="24">
        <f t="shared" si="4"/>
        <v>0</v>
      </c>
      <c r="L24" s="21">
        <v>2</v>
      </c>
      <c r="M24" s="21">
        <v>3</v>
      </c>
      <c r="N24" s="24">
        <f t="shared" si="5"/>
        <v>1</v>
      </c>
      <c r="O24" s="21">
        <v>0</v>
      </c>
      <c r="P24" s="21">
        <v>0</v>
      </c>
      <c r="Q24" s="24">
        <f t="shared" si="6"/>
        <v>0</v>
      </c>
      <c r="R24" s="21">
        <v>0</v>
      </c>
      <c r="S24" s="21">
        <v>0</v>
      </c>
      <c r="T24" s="24">
        <f t="shared" si="7"/>
        <v>0</v>
      </c>
    </row>
    <row r="25" spans="1:20">
      <c r="A25" s="13" t="s">
        <v>74</v>
      </c>
      <c r="B25" s="15" t="s">
        <v>119</v>
      </c>
      <c r="C25" s="21">
        <f t="shared" si="0"/>
        <v>2</v>
      </c>
      <c r="D25" s="21">
        <f t="shared" si="1"/>
        <v>0</v>
      </c>
      <c r="E25" s="24">
        <f t="shared" si="2"/>
        <v>-2</v>
      </c>
      <c r="F25" s="21">
        <v>0</v>
      </c>
      <c r="G25" s="21">
        <v>0</v>
      </c>
      <c r="H25" s="24">
        <f t="shared" si="3"/>
        <v>0</v>
      </c>
      <c r="I25" s="21">
        <v>0</v>
      </c>
      <c r="J25" s="28">
        <v>0</v>
      </c>
      <c r="K25" s="24">
        <f t="shared" si="4"/>
        <v>0</v>
      </c>
      <c r="L25" s="21">
        <v>2</v>
      </c>
      <c r="M25" s="21">
        <v>0</v>
      </c>
      <c r="N25" s="24">
        <f t="shared" si="5"/>
        <v>-2</v>
      </c>
      <c r="O25" s="21">
        <v>0</v>
      </c>
      <c r="P25" s="21">
        <v>0</v>
      </c>
      <c r="Q25" s="24">
        <f t="shared" si="6"/>
        <v>0</v>
      </c>
      <c r="R25" s="21">
        <v>0</v>
      </c>
      <c r="S25" s="21">
        <v>0</v>
      </c>
      <c r="T25" s="24">
        <f t="shared" si="7"/>
        <v>0</v>
      </c>
    </row>
    <row r="26" spans="1:20">
      <c r="A26" s="38" t="s">
        <v>4</v>
      </c>
      <c r="B26" s="39"/>
      <c r="C26" s="5">
        <f t="shared" si="0"/>
        <v>28</v>
      </c>
      <c r="D26" s="5">
        <f t="shared" si="1"/>
        <v>25</v>
      </c>
      <c r="E26" s="5">
        <f t="shared" si="2"/>
        <v>-3</v>
      </c>
      <c r="F26" s="5">
        <v>16</v>
      </c>
      <c r="G26" s="5">
        <f>SUM(G23:G25)</f>
        <v>14</v>
      </c>
      <c r="H26" s="5">
        <f t="shared" si="3"/>
        <v>-2</v>
      </c>
      <c r="I26" s="5">
        <v>8</v>
      </c>
      <c r="J26" s="29">
        <f>SUM(J23:J25)</f>
        <v>8</v>
      </c>
      <c r="K26" s="5">
        <f t="shared" si="4"/>
        <v>0</v>
      </c>
      <c r="L26" s="5">
        <v>4</v>
      </c>
      <c r="M26" s="5">
        <f>SUM(M23:M25)</f>
        <v>3</v>
      </c>
      <c r="N26" s="5">
        <f t="shared" si="5"/>
        <v>-1</v>
      </c>
      <c r="O26" s="5">
        <f>SUM(O23:O25)</f>
        <v>0</v>
      </c>
      <c r="P26" s="5">
        <f>SUM(P23:P25)</f>
        <v>0</v>
      </c>
      <c r="Q26" s="5">
        <f t="shared" si="6"/>
        <v>0</v>
      </c>
      <c r="R26" s="5">
        <v>0</v>
      </c>
      <c r="S26" s="5">
        <f>SUM(S23:S25)</f>
        <v>0</v>
      </c>
      <c r="T26" s="5">
        <f t="shared" si="7"/>
        <v>0</v>
      </c>
    </row>
    <row r="27" spans="1:20">
      <c r="A27" s="13">
        <v>37316</v>
      </c>
      <c r="B27" s="22" t="s">
        <v>217</v>
      </c>
      <c r="C27" s="21">
        <f t="shared" si="0"/>
        <v>1</v>
      </c>
      <c r="D27" s="21">
        <f t="shared" si="1"/>
        <v>0</v>
      </c>
      <c r="E27" s="24">
        <f t="shared" si="2"/>
        <v>-1</v>
      </c>
      <c r="F27" s="21">
        <v>0</v>
      </c>
      <c r="G27" s="21">
        <v>0</v>
      </c>
      <c r="H27" s="24">
        <f t="shared" si="3"/>
        <v>0</v>
      </c>
      <c r="I27" s="21">
        <v>1</v>
      </c>
      <c r="J27" s="28">
        <v>0</v>
      </c>
      <c r="K27" s="24">
        <f t="shared" si="4"/>
        <v>-1</v>
      </c>
      <c r="L27" s="21">
        <v>0</v>
      </c>
      <c r="M27" s="21">
        <v>0</v>
      </c>
      <c r="N27" s="24">
        <f t="shared" si="5"/>
        <v>0</v>
      </c>
      <c r="O27" s="21">
        <v>0</v>
      </c>
      <c r="P27" s="21">
        <v>0</v>
      </c>
      <c r="Q27" s="24">
        <f t="shared" si="6"/>
        <v>0</v>
      </c>
      <c r="R27" s="21">
        <v>0</v>
      </c>
      <c r="S27" s="21">
        <v>0</v>
      </c>
      <c r="T27" s="24">
        <f t="shared" si="7"/>
        <v>0</v>
      </c>
    </row>
    <row r="28" spans="1:20">
      <c r="A28" s="13">
        <v>37689</v>
      </c>
      <c r="B28" s="22" t="s">
        <v>218</v>
      </c>
      <c r="C28" s="21">
        <f t="shared" si="0"/>
        <v>1</v>
      </c>
      <c r="D28" s="21">
        <f t="shared" si="1"/>
        <v>0</v>
      </c>
      <c r="E28" s="24">
        <f t="shared" si="2"/>
        <v>-1</v>
      </c>
      <c r="F28" s="21">
        <v>0</v>
      </c>
      <c r="G28" s="21">
        <v>0</v>
      </c>
      <c r="H28" s="24">
        <f t="shared" si="3"/>
        <v>0</v>
      </c>
      <c r="I28" s="21">
        <v>1</v>
      </c>
      <c r="J28" s="27">
        <v>0</v>
      </c>
      <c r="K28" s="24">
        <f t="shared" si="4"/>
        <v>-1</v>
      </c>
      <c r="L28" s="21">
        <v>0</v>
      </c>
      <c r="M28" s="21">
        <v>0</v>
      </c>
      <c r="N28" s="24">
        <f t="shared" si="5"/>
        <v>0</v>
      </c>
      <c r="O28" s="21">
        <v>0</v>
      </c>
      <c r="P28" s="21">
        <v>0</v>
      </c>
      <c r="Q28" s="24">
        <f t="shared" si="6"/>
        <v>0</v>
      </c>
      <c r="R28" s="21">
        <v>0</v>
      </c>
      <c r="S28" s="21">
        <v>0</v>
      </c>
      <c r="T28" s="24">
        <f t="shared" si="7"/>
        <v>0</v>
      </c>
    </row>
    <row r="29" spans="1:20">
      <c r="A29" s="13" t="s">
        <v>58</v>
      </c>
      <c r="B29" s="15" t="s">
        <v>59</v>
      </c>
      <c r="C29" s="21">
        <f t="shared" si="0"/>
        <v>5</v>
      </c>
      <c r="D29" s="21">
        <f t="shared" si="1"/>
        <v>16</v>
      </c>
      <c r="E29" s="24">
        <f t="shared" si="2"/>
        <v>11</v>
      </c>
      <c r="F29" s="21">
        <v>3</v>
      </c>
      <c r="G29" s="21">
        <v>4</v>
      </c>
      <c r="H29" s="24">
        <f t="shared" si="3"/>
        <v>1</v>
      </c>
      <c r="I29" s="21">
        <v>1</v>
      </c>
      <c r="J29" s="28">
        <v>11</v>
      </c>
      <c r="K29" s="24">
        <f t="shared" si="4"/>
        <v>10</v>
      </c>
      <c r="L29" s="21">
        <v>1</v>
      </c>
      <c r="M29" s="21">
        <v>1</v>
      </c>
      <c r="N29" s="24">
        <f t="shared" si="5"/>
        <v>0</v>
      </c>
      <c r="O29" s="21">
        <v>0</v>
      </c>
      <c r="P29" s="21">
        <v>0</v>
      </c>
      <c r="Q29" s="24">
        <f t="shared" si="6"/>
        <v>0</v>
      </c>
      <c r="R29" s="21">
        <v>0</v>
      </c>
      <c r="S29" s="21">
        <v>0</v>
      </c>
      <c r="T29" s="24">
        <f t="shared" si="7"/>
        <v>0</v>
      </c>
    </row>
    <row r="30" spans="1:20">
      <c r="A30" s="38" t="s">
        <v>5</v>
      </c>
      <c r="B30" s="39"/>
      <c r="C30" s="5">
        <f t="shared" si="0"/>
        <v>7</v>
      </c>
      <c r="D30" s="5">
        <f t="shared" si="1"/>
        <v>16</v>
      </c>
      <c r="E30" s="5">
        <f t="shared" si="2"/>
        <v>9</v>
      </c>
      <c r="F30" s="5">
        <v>3</v>
      </c>
      <c r="G30" s="5">
        <f>SUM(G28:G29)</f>
        <v>4</v>
      </c>
      <c r="H30" s="5">
        <f t="shared" si="3"/>
        <v>1</v>
      </c>
      <c r="I30" s="5">
        <v>3</v>
      </c>
      <c r="J30" s="29">
        <f>SUM(J27:J29)</f>
        <v>11</v>
      </c>
      <c r="K30" s="5">
        <f t="shared" si="4"/>
        <v>8</v>
      </c>
      <c r="L30" s="5">
        <v>1</v>
      </c>
      <c r="M30" s="5">
        <f>SUM(M28:M29)</f>
        <v>1</v>
      </c>
      <c r="N30" s="5">
        <f t="shared" si="5"/>
        <v>0</v>
      </c>
      <c r="O30" s="5">
        <v>0</v>
      </c>
      <c r="P30" s="5">
        <f>SUM(P27:P29)</f>
        <v>0</v>
      </c>
      <c r="Q30" s="5">
        <f t="shared" si="6"/>
        <v>0</v>
      </c>
      <c r="R30" s="5">
        <v>0</v>
      </c>
      <c r="S30" s="5">
        <f>SUM(S27:S29)</f>
        <v>0</v>
      </c>
      <c r="T30" s="5">
        <f t="shared" si="7"/>
        <v>0</v>
      </c>
    </row>
    <row r="31" spans="1:20">
      <c r="A31" s="13" t="s">
        <v>87</v>
      </c>
      <c r="B31" s="15" t="s">
        <v>88</v>
      </c>
      <c r="C31" s="21">
        <f t="shared" si="0"/>
        <v>0</v>
      </c>
      <c r="D31" s="21">
        <f t="shared" si="1"/>
        <v>0</v>
      </c>
      <c r="E31" s="24">
        <f t="shared" si="2"/>
        <v>0</v>
      </c>
      <c r="F31" s="21">
        <v>0</v>
      </c>
      <c r="G31" s="21">
        <v>0</v>
      </c>
      <c r="H31" s="24">
        <f t="shared" si="3"/>
        <v>0</v>
      </c>
      <c r="I31" s="21">
        <v>0</v>
      </c>
      <c r="J31" s="21">
        <v>0</v>
      </c>
      <c r="K31" s="24">
        <f t="shared" si="4"/>
        <v>0</v>
      </c>
      <c r="L31" s="21">
        <v>0</v>
      </c>
      <c r="M31" s="21">
        <v>0</v>
      </c>
      <c r="N31" s="24">
        <f t="shared" si="5"/>
        <v>0</v>
      </c>
      <c r="O31" s="21">
        <v>0</v>
      </c>
      <c r="P31" s="21">
        <v>0</v>
      </c>
      <c r="Q31" s="24">
        <f t="shared" si="6"/>
        <v>0</v>
      </c>
      <c r="R31" s="21">
        <v>0</v>
      </c>
      <c r="S31" s="21">
        <v>0</v>
      </c>
      <c r="T31" s="24">
        <f t="shared" si="7"/>
        <v>0</v>
      </c>
    </row>
    <row r="32" spans="1:20">
      <c r="A32" s="13" t="s">
        <v>196</v>
      </c>
      <c r="B32" s="15" t="s">
        <v>197</v>
      </c>
      <c r="C32" s="21">
        <f t="shared" si="0"/>
        <v>1</v>
      </c>
      <c r="D32" s="21">
        <f t="shared" si="1"/>
        <v>1</v>
      </c>
      <c r="E32" s="24">
        <f t="shared" si="2"/>
        <v>0</v>
      </c>
      <c r="F32" s="21">
        <v>1</v>
      </c>
      <c r="G32" s="21">
        <v>0</v>
      </c>
      <c r="H32" s="24">
        <f t="shared" si="3"/>
        <v>-1</v>
      </c>
      <c r="I32" s="21">
        <v>0</v>
      </c>
      <c r="J32" s="21">
        <v>1</v>
      </c>
      <c r="K32" s="24">
        <f t="shared" si="4"/>
        <v>1</v>
      </c>
      <c r="L32" s="21">
        <v>0</v>
      </c>
      <c r="M32" s="21">
        <v>0</v>
      </c>
      <c r="N32" s="24">
        <f t="shared" si="5"/>
        <v>0</v>
      </c>
      <c r="O32" s="21">
        <v>0</v>
      </c>
      <c r="P32" s="21">
        <v>0</v>
      </c>
      <c r="Q32" s="24">
        <f t="shared" si="6"/>
        <v>0</v>
      </c>
      <c r="R32" s="21">
        <v>0</v>
      </c>
      <c r="S32" s="21">
        <v>0</v>
      </c>
      <c r="T32" s="24">
        <f t="shared" si="7"/>
        <v>0</v>
      </c>
    </row>
    <row r="33" spans="1:20">
      <c r="A33" s="13" t="s">
        <v>198</v>
      </c>
      <c r="B33" s="15" t="s">
        <v>199</v>
      </c>
      <c r="C33" s="21">
        <f t="shared" si="0"/>
        <v>2</v>
      </c>
      <c r="D33" s="21">
        <f t="shared" si="1"/>
        <v>2</v>
      </c>
      <c r="E33" s="24">
        <f t="shared" si="2"/>
        <v>0</v>
      </c>
      <c r="F33" s="21">
        <v>2</v>
      </c>
      <c r="G33" s="21">
        <v>2</v>
      </c>
      <c r="H33" s="24">
        <f t="shared" si="3"/>
        <v>0</v>
      </c>
      <c r="I33" s="21">
        <v>0</v>
      </c>
      <c r="J33" s="21">
        <v>0</v>
      </c>
      <c r="K33" s="24">
        <f t="shared" si="4"/>
        <v>0</v>
      </c>
      <c r="L33" s="21">
        <v>0</v>
      </c>
      <c r="M33" s="21">
        <v>0</v>
      </c>
      <c r="N33" s="24">
        <f t="shared" si="5"/>
        <v>0</v>
      </c>
      <c r="O33" s="21">
        <v>0</v>
      </c>
      <c r="P33" s="21">
        <v>0</v>
      </c>
      <c r="Q33" s="24">
        <f t="shared" si="6"/>
        <v>0</v>
      </c>
      <c r="R33" s="21">
        <v>0</v>
      </c>
      <c r="S33" s="21">
        <v>0</v>
      </c>
      <c r="T33" s="24">
        <f t="shared" si="7"/>
        <v>0</v>
      </c>
    </row>
    <row r="34" spans="1:20">
      <c r="A34" s="38" t="s">
        <v>6</v>
      </c>
      <c r="B34" s="39"/>
      <c r="C34" s="5">
        <f t="shared" si="0"/>
        <v>3</v>
      </c>
      <c r="D34" s="5">
        <f t="shared" si="1"/>
        <v>3</v>
      </c>
      <c r="E34" s="5">
        <f t="shared" si="2"/>
        <v>0</v>
      </c>
      <c r="F34" s="5">
        <v>3</v>
      </c>
      <c r="G34" s="5">
        <f>SUM(G31:G33)</f>
        <v>2</v>
      </c>
      <c r="H34" s="5">
        <f t="shared" si="3"/>
        <v>-1</v>
      </c>
      <c r="I34" s="5">
        <v>0</v>
      </c>
      <c r="J34" s="5">
        <v>1</v>
      </c>
      <c r="K34" s="5">
        <f t="shared" si="4"/>
        <v>1</v>
      </c>
      <c r="L34" s="5">
        <v>0</v>
      </c>
      <c r="M34" s="5">
        <f>SUM(M31:M33)</f>
        <v>0</v>
      </c>
      <c r="N34" s="5">
        <f t="shared" si="5"/>
        <v>0</v>
      </c>
      <c r="O34" s="5">
        <v>0</v>
      </c>
      <c r="P34" s="5">
        <f>SUM(P31:P33)</f>
        <v>0</v>
      </c>
      <c r="Q34" s="5">
        <f t="shared" si="6"/>
        <v>0</v>
      </c>
      <c r="R34" s="5">
        <f>SUM(R31:R33)</f>
        <v>0</v>
      </c>
      <c r="S34" s="5">
        <f>SUM(S31:S33)</f>
        <v>0</v>
      </c>
      <c r="T34" s="5">
        <f t="shared" si="7"/>
        <v>0</v>
      </c>
    </row>
    <row r="35" spans="1:20">
      <c r="A35" s="13">
        <v>36957</v>
      </c>
      <c r="B35" s="15" t="s">
        <v>96</v>
      </c>
      <c r="C35" s="21">
        <f t="shared" si="0"/>
        <v>1</v>
      </c>
      <c r="D35" s="21">
        <f t="shared" si="1"/>
        <v>0</v>
      </c>
      <c r="E35" s="24">
        <f t="shared" si="2"/>
        <v>-1</v>
      </c>
      <c r="F35" s="21">
        <v>0</v>
      </c>
      <c r="G35" s="21">
        <v>0</v>
      </c>
      <c r="H35" s="24">
        <f t="shared" si="3"/>
        <v>0</v>
      </c>
      <c r="I35" s="21">
        <v>1</v>
      </c>
      <c r="J35" s="21">
        <v>0</v>
      </c>
      <c r="K35" s="24">
        <f t="shared" si="4"/>
        <v>-1</v>
      </c>
      <c r="L35" s="21">
        <v>0</v>
      </c>
      <c r="M35" s="21">
        <v>0</v>
      </c>
      <c r="N35" s="24">
        <f t="shared" si="5"/>
        <v>0</v>
      </c>
      <c r="O35" s="21">
        <v>0</v>
      </c>
      <c r="P35" s="21">
        <v>0</v>
      </c>
      <c r="Q35" s="24">
        <f t="shared" si="6"/>
        <v>0</v>
      </c>
      <c r="R35" s="21">
        <v>0</v>
      </c>
      <c r="S35" s="21">
        <v>0</v>
      </c>
      <c r="T35" s="24">
        <f t="shared" si="7"/>
        <v>0</v>
      </c>
    </row>
    <row r="36" spans="1:20">
      <c r="A36" s="13">
        <v>36958</v>
      </c>
      <c r="B36" s="15" t="s">
        <v>35</v>
      </c>
      <c r="C36" s="21">
        <f t="shared" si="0"/>
        <v>4</v>
      </c>
      <c r="D36" s="21">
        <f t="shared" si="1"/>
        <v>4</v>
      </c>
      <c r="E36" s="24">
        <f t="shared" si="2"/>
        <v>0</v>
      </c>
      <c r="F36" s="21">
        <v>0</v>
      </c>
      <c r="G36" s="21">
        <v>0</v>
      </c>
      <c r="H36" s="24">
        <f t="shared" si="3"/>
        <v>0</v>
      </c>
      <c r="I36" s="21">
        <v>2</v>
      </c>
      <c r="J36" s="21">
        <v>0</v>
      </c>
      <c r="K36" s="24">
        <f t="shared" si="4"/>
        <v>-2</v>
      </c>
      <c r="L36" s="21">
        <v>2</v>
      </c>
      <c r="M36" s="21">
        <v>4</v>
      </c>
      <c r="N36" s="24">
        <f t="shared" si="5"/>
        <v>2</v>
      </c>
      <c r="O36" s="21">
        <v>0</v>
      </c>
      <c r="P36" s="21">
        <v>0</v>
      </c>
      <c r="Q36" s="24">
        <f t="shared" si="6"/>
        <v>0</v>
      </c>
      <c r="R36" s="21">
        <v>0</v>
      </c>
      <c r="S36" s="21">
        <v>0</v>
      </c>
      <c r="T36" s="24">
        <f t="shared" si="7"/>
        <v>0</v>
      </c>
    </row>
    <row r="37" spans="1:20">
      <c r="A37" s="13">
        <v>36989</v>
      </c>
      <c r="B37" s="15" t="s">
        <v>35</v>
      </c>
      <c r="C37" s="21">
        <f t="shared" si="0"/>
        <v>3</v>
      </c>
      <c r="D37" s="21">
        <f t="shared" si="1"/>
        <v>0</v>
      </c>
      <c r="E37" s="24">
        <f t="shared" si="2"/>
        <v>-3</v>
      </c>
      <c r="F37" s="21">
        <v>3</v>
      </c>
      <c r="G37" s="21">
        <v>0</v>
      </c>
      <c r="H37" s="24">
        <f t="shared" si="3"/>
        <v>-3</v>
      </c>
      <c r="I37" s="21">
        <v>0</v>
      </c>
      <c r="J37" s="21">
        <v>0</v>
      </c>
      <c r="K37" s="24">
        <f t="shared" si="4"/>
        <v>0</v>
      </c>
      <c r="L37" s="21">
        <v>0</v>
      </c>
      <c r="M37" s="21">
        <v>0</v>
      </c>
      <c r="N37" s="24">
        <f t="shared" si="5"/>
        <v>0</v>
      </c>
      <c r="O37" s="21">
        <v>0</v>
      </c>
      <c r="P37" s="21">
        <v>0</v>
      </c>
      <c r="Q37" s="24">
        <f t="shared" si="6"/>
        <v>0</v>
      </c>
      <c r="R37" s="21">
        <v>0</v>
      </c>
      <c r="S37" s="21">
        <v>0</v>
      </c>
      <c r="T37" s="24">
        <f t="shared" si="7"/>
        <v>0</v>
      </c>
    </row>
    <row r="38" spans="1:20">
      <c r="A38" s="13">
        <v>37336</v>
      </c>
      <c r="B38" s="15" t="s">
        <v>97</v>
      </c>
      <c r="C38" s="21">
        <f t="shared" si="0"/>
        <v>1</v>
      </c>
      <c r="D38" s="21">
        <f t="shared" si="1"/>
        <v>0</v>
      </c>
      <c r="E38" s="24">
        <f t="shared" si="2"/>
        <v>-1</v>
      </c>
      <c r="F38" s="21">
        <v>0</v>
      </c>
      <c r="G38" s="21">
        <v>0</v>
      </c>
      <c r="H38" s="24">
        <f t="shared" si="3"/>
        <v>0</v>
      </c>
      <c r="I38" s="21">
        <v>0</v>
      </c>
      <c r="J38" s="21">
        <v>0</v>
      </c>
      <c r="K38" s="24">
        <f t="shared" si="4"/>
        <v>0</v>
      </c>
      <c r="L38" s="21">
        <v>1</v>
      </c>
      <c r="M38" s="21">
        <v>0</v>
      </c>
      <c r="N38" s="24">
        <f t="shared" si="5"/>
        <v>-1</v>
      </c>
      <c r="O38" s="21">
        <v>0</v>
      </c>
      <c r="P38" s="21">
        <v>0</v>
      </c>
      <c r="Q38" s="24">
        <f t="shared" si="6"/>
        <v>0</v>
      </c>
      <c r="R38" s="21">
        <v>0</v>
      </c>
      <c r="S38" s="21">
        <v>0</v>
      </c>
      <c r="T38" s="24">
        <f t="shared" si="7"/>
        <v>0</v>
      </c>
    </row>
    <row r="39" spans="1:20">
      <c r="A39" s="38" t="s">
        <v>7</v>
      </c>
      <c r="B39" s="39"/>
      <c r="C39" s="5">
        <f t="shared" si="0"/>
        <v>9</v>
      </c>
      <c r="D39" s="5">
        <f t="shared" si="1"/>
        <v>4</v>
      </c>
      <c r="E39" s="5">
        <f t="shared" si="2"/>
        <v>-5</v>
      </c>
      <c r="F39" s="5">
        <v>3</v>
      </c>
      <c r="G39" s="5">
        <f>SUM(G35:G38)</f>
        <v>0</v>
      </c>
      <c r="H39" s="5">
        <f t="shared" si="3"/>
        <v>-3</v>
      </c>
      <c r="I39" s="5">
        <v>3</v>
      </c>
      <c r="J39" s="5">
        <f>SUM(J35:J38)</f>
        <v>0</v>
      </c>
      <c r="K39" s="5">
        <f t="shared" si="4"/>
        <v>-3</v>
      </c>
      <c r="L39" s="5">
        <v>3</v>
      </c>
      <c r="M39" s="5">
        <v>4</v>
      </c>
      <c r="N39" s="5">
        <f t="shared" si="5"/>
        <v>1</v>
      </c>
      <c r="O39" s="5">
        <v>0</v>
      </c>
      <c r="P39" s="5">
        <f>SUM(P35:P38)</f>
        <v>0</v>
      </c>
      <c r="Q39" s="5">
        <f t="shared" si="6"/>
        <v>0</v>
      </c>
      <c r="R39" s="5">
        <v>0</v>
      </c>
      <c r="S39" s="5">
        <f>SUM(S35:S38)</f>
        <v>0</v>
      </c>
      <c r="T39" s="5">
        <f t="shared" si="7"/>
        <v>0</v>
      </c>
    </row>
    <row r="40" spans="1:20" ht="30">
      <c r="A40" s="13" t="s">
        <v>60</v>
      </c>
      <c r="B40" s="15" t="s">
        <v>61</v>
      </c>
      <c r="C40" s="21">
        <f t="shared" si="0"/>
        <v>5</v>
      </c>
      <c r="D40" s="21">
        <f t="shared" si="1"/>
        <v>6</v>
      </c>
      <c r="E40" s="24">
        <f t="shared" si="2"/>
        <v>1</v>
      </c>
      <c r="F40" s="21">
        <v>1</v>
      </c>
      <c r="G40" s="27">
        <v>0</v>
      </c>
      <c r="H40" s="24">
        <f t="shared" si="3"/>
        <v>-1</v>
      </c>
      <c r="I40" s="21">
        <v>4</v>
      </c>
      <c r="J40" s="21">
        <v>6</v>
      </c>
      <c r="K40" s="24">
        <f t="shared" si="4"/>
        <v>2</v>
      </c>
      <c r="L40" s="21">
        <v>0</v>
      </c>
      <c r="M40" s="21">
        <v>0</v>
      </c>
      <c r="N40" s="24">
        <f t="shared" si="5"/>
        <v>0</v>
      </c>
      <c r="O40" s="21">
        <v>0</v>
      </c>
      <c r="P40" s="21">
        <v>0</v>
      </c>
      <c r="Q40" s="24">
        <f t="shared" si="6"/>
        <v>0</v>
      </c>
      <c r="R40" s="21">
        <v>0</v>
      </c>
      <c r="S40" s="21">
        <v>0</v>
      </c>
      <c r="T40" s="24">
        <f t="shared" si="7"/>
        <v>0</v>
      </c>
    </row>
    <row r="41" spans="1:20">
      <c r="A41" s="38" t="s">
        <v>8</v>
      </c>
      <c r="B41" s="39"/>
      <c r="C41" s="5">
        <f t="shared" si="0"/>
        <v>5</v>
      </c>
      <c r="D41" s="5">
        <f t="shared" si="1"/>
        <v>6</v>
      </c>
      <c r="E41" s="5">
        <f t="shared" si="2"/>
        <v>1</v>
      </c>
      <c r="F41" s="5">
        <v>1</v>
      </c>
      <c r="G41" s="5">
        <f>SUM(G40)</f>
        <v>0</v>
      </c>
      <c r="H41" s="5">
        <f t="shared" si="3"/>
        <v>-1</v>
      </c>
      <c r="I41" s="5">
        <v>4</v>
      </c>
      <c r="J41" s="5">
        <f>SUM(J40)</f>
        <v>6</v>
      </c>
      <c r="K41" s="5">
        <f t="shared" si="4"/>
        <v>2</v>
      </c>
      <c r="L41" s="5">
        <v>0</v>
      </c>
      <c r="M41" s="5">
        <v>0</v>
      </c>
      <c r="N41" s="5">
        <f t="shared" si="5"/>
        <v>0</v>
      </c>
      <c r="O41" s="5">
        <v>0</v>
      </c>
      <c r="P41" s="5">
        <v>0</v>
      </c>
      <c r="Q41" s="5">
        <f t="shared" si="6"/>
        <v>0</v>
      </c>
      <c r="R41" s="5">
        <v>0</v>
      </c>
      <c r="S41" s="5">
        <v>0</v>
      </c>
      <c r="T41" s="5">
        <f t="shared" si="7"/>
        <v>0</v>
      </c>
    </row>
    <row r="42" spans="1:20">
      <c r="A42" s="13" t="s">
        <v>58</v>
      </c>
      <c r="B42" s="15" t="s">
        <v>59</v>
      </c>
      <c r="C42" s="21">
        <f t="shared" si="0"/>
        <v>1</v>
      </c>
      <c r="D42" s="21">
        <f t="shared" si="1"/>
        <v>0</v>
      </c>
      <c r="E42" s="24">
        <f t="shared" si="2"/>
        <v>-1</v>
      </c>
      <c r="F42" s="21">
        <v>0</v>
      </c>
      <c r="G42" s="21">
        <v>0</v>
      </c>
      <c r="H42" s="24">
        <f t="shared" si="3"/>
        <v>0</v>
      </c>
      <c r="I42" s="21">
        <v>1</v>
      </c>
      <c r="J42" s="21">
        <v>0</v>
      </c>
      <c r="K42" s="24">
        <f t="shared" si="4"/>
        <v>-1</v>
      </c>
      <c r="L42" s="21">
        <v>0</v>
      </c>
      <c r="M42" s="21">
        <v>0</v>
      </c>
      <c r="N42" s="24">
        <f t="shared" si="5"/>
        <v>0</v>
      </c>
      <c r="O42" s="21">
        <v>0</v>
      </c>
      <c r="P42" s="21">
        <v>0</v>
      </c>
      <c r="Q42" s="24">
        <f t="shared" si="6"/>
        <v>0</v>
      </c>
      <c r="R42" s="21">
        <v>0</v>
      </c>
      <c r="S42" s="21">
        <v>0</v>
      </c>
      <c r="T42" s="24">
        <f t="shared" si="7"/>
        <v>0</v>
      </c>
    </row>
    <row r="43" spans="1:20" ht="30">
      <c r="A43" s="13" t="s">
        <v>69</v>
      </c>
      <c r="B43" s="15" t="s">
        <v>70</v>
      </c>
      <c r="C43" s="21">
        <v>1</v>
      </c>
      <c r="D43" s="21">
        <f t="shared" si="1"/>
        <v>0</v>
      </c>
      <c r="E43" s="24">
        <f t="shared" si="2"/>
        <v>-1</v>
      </c>
      <c r="F43" s="21">
        <v>0</v>
      </c>
      <c r="G43" s="21">
        <v>0</v>
      </c>
      <c r="H43" s="24">
        <f t="shared" si="3"/>
        <v>0</v>
      </c>
      <c r="I43" s="21">
        <v>0</v>
      </c>
      <c r="J43" s="21">
        <v>0</v>
      </c>
      <c r="K43" s="24">
        <f t="shared" si="4"/>
        <v>0</v>
      </c>
      <c r="L43" s="21">
        <v>1</v>
      </c>
      <c r="M43" s="21">
        <v>0</v>
      </c>
      <c r="N43" s="24">
        <f t="shared" si="5"/>
        <v>-1</v>
      </c>
      <c r="O43" s="21">
        <v>0</v>
      </c>
      <c r="P43" s="21">
        <v>0</v>
      </c>
      <c r="Q43" s="24">
        <f t="shared" si="6"/>
        <v>0</v>
      </c>
      <c r="R43" s="21">
        <v>0</v>
      </c>
      <c r="S43" s="21">
        <v>0</v>
      </c>
      <c r="T43" s="24">
        <f t="shared" si="7"/>
        <v>0</v>
      </c>
    </row>
    <row r="44" spans="1:20">
      <c r="A44" s="13" t="s">
        <v>104</v>
      </c>
      <c r="B44" s="15" t="s">
        <v>105</v>
      </c>
      <c r="C44" s="21">
        <f>F44+I44+L44+O44</f>
        <v>42</v>
      </c>
      <c r="D44" s="21">
        <f>G44+J44+M44+P44</f>
        <v>50</v>
      </c>
      <c r="E44" s="24">
        <f t="shared" si="2"/>
        <v>8</v>
      </c>
      <c r="F44" s="21">
        <v>37</v>
      </c>
      <c r="G44" s="21">
        <v>40</v>
      </c>
      <c r="H44" s="24">
        <f t="shared" si="3"/>
        <v>3</v>
      </c>
      <c r="I44" s="21">
        <v>2</v>
      </c>
      <c r="J44" s="21">
        <v>0</v>
      </c>
      <c r="K44" s="24">
        <f t="shared" si="4"/>
        <v>-2</v>
      </c>
      <c r="L44" s="21">
        <v>3</v>
      </c>
      <c r="M44" s="21">
        <v>10</v>
      </c>
      <c r="N44" s="24">
        <f t="shared" si="5"/>
        <v>7</v>
      </c>
      <c r="O44" s="21">
        <v>0</v>
      </c>
      <c r="P44" s="21">
        <v>0</v>
      </c>
      <c r="Q44" s="24">
        <f t="shared" si="6"/>
        <v>0</v>
      </c>
      <c r="R44" s="21">
        <v>0</v>
      </c>
      <c r="S44" s="21">
        <v>0</v>
      </c>
      <c r="T44" s="24">
        <f t="shared" si="7"/>
        <v>0</v>
      </c>
    </row>
    <row r="45" spans="1:20" ht="30">
      <c r="A45" s="13" t="s">
        <v>106</v>
      </c>
      <c r="B45" s="15" t="s">
        <v>107</v>
      </c>
      <c r="C45" s="21">
        <f t="shared" si="0"/>
        <v>10</v>
      </c>
      <c r="D45" s="21">
        <f t="shared" si="1"/>
        <v>10</v>
      </c>
      <c r="E45" s="24">
        <f t="shared" si="2"/>
        <v>0</v>
      </c>
      <c r="F45" s="21">
        <v>10</v>
      </c>
      <c r="G45" s="21">
        <v>10</v>
      </c>
      <c r="H45" s="24">
        <f t="shared" si="3"/>
        <v>0</v>
      </c>
      <c r="I45" s="21">
        <v>0</v>
      </c>
      <c r="J45" s="21">
        <v>0</v>
      </c>
      <c r="K45" s="24">
        <f t="shared" si="4"/>
        <v>0</v>
      </c>
      <c r="L45" s="21">
        <v>0</v>
      </c>
      <c r="M45" s="21">
        <v>0</v>
      </c>
      <c r="N45" s="24">
        <f t="shared" si="5"/>
        <v>0</v>
      </c>
      <c r="O45" s="21">
        <v>0</v>
      </c>
      <c r="P45" s="21">
        <v>0</v>
      </c>
      <c r="Q45" s="24">
        <f t="shared" si="6"/>
        <v>0</v>
      </c>
      <c r="R45" s="21">
        <v>0</v>
      </c>
      <c r="S45" s="21">
        <v>0</v>
      </c>
      <c r="T45" s="24">
        <f t="shared" si="7"/>
        <v>0</v>
      </c>
    </row>
    <row r="46" spans="1:20">
      <c r="A46" s="38" t="s">
        <v>9</v>
      </c>
      <c r="B46" s="39"/>
      <c r="C46" s="5">
        <f>SUM(C42:C45)</f>
        <v>54</v>
      </c>
      <c r="D46" s="5">
        <f t="shared" si="1"/>
        <v>60</v>
      </c>
      <c r="E46" s="5">
        <f t="shared" si="2"/>
        <v>6</v>
      </c>
      <c r="F46" s="5">
        <v>47</v>
      </c>
      <c r="G46" s="5">
        <f>SUM(G42:G45)</f>
        <v>50</v>
      </c>
      <c r="H46" s="5">
        <f t="shared" si="3"/>
        <v>3</v>
      </c>
      <c r="I46" s="5">
        <v>3</v>
      </c>
      <c r="J46" s="5">
        <f>SUM(J42:J45)</f>
        <v>0</v>
      </c>
      <c r="K46" s="5">
        <f t="shared" si="4"/>
        <v>-3</v>
      </c>
      <c r="L46" s="5">
        <v>4</v>
      </c>
      <c r="M46" s="5">
        <f>SUM(M42:M45)</f>
        <v>10</v>
      </c>
      <c r="N46" s="5">
        <f t="shared" si="5"/>
        <v>6</v>
      </c>
      <c r="O46" s="5">
        <v>0</v>
      </c>
      <c r="P46" s="5">
        <f>SUM(P42:P45)</f>
        <v>0</v>
      </c>
      <c r="Q46" s="5">
        <f t="shared" si="6"/>
        <v>0</v>
      </c>
      <c r="R46" s="5">
        <v>0</v>
      </c>
      <c r="S46" s="5"/>
      <c r="T46" s="5">
        <f t="shared" si="7"/>
        <v>0</v>
      </c>
    </row>
    <row r="47" spans="1:20">
      <c r="A47" s="13" t="s">
        <v>113</v>
      </c>
      <c r="B47" s="15" t="s">
        <v>114</v>
      </c>
      <c r="C47" s="21">
        <f t="shared" si="0"/>
        <v>17</v>
      </c>
      <c r="D47" s="21">
        <f t="shared" si="1"/>
        <v>17</v>
      </c>
      <c r="E47" s="24">
        <f t="shared" si="2"/>
        <v>0</v>
      </c>
      <c r="F47" s="21">
        <v>0</v>
      </c>
      <c r="G47" s="21">
        <v>0</v>
      </c>
      <c r="H47" s="24">
        <f t="shared" si="3"/>
        <v>0</v>
      </c>
      <c r="I47" s="21">
        <v>10</v>
      </c>
      <c r="J47" s="21">
        <v>10</v>
      </c>
      <c r="K47" s="24">
        <f t="shared" si="4"/>
        <v>0</v>
      </c>
      <c r="L47" s="21">
        <v>7</v>
      </c>
      <c r="M47" s="21">
        <v>7</v>
      </c>
      <c r="N47" s="24">
        <f t="shared" si="5"/>
        <v>0</v>
      </c>
      <c r="O47" s="21">
        <v>0</v>
      </c>
      <c r="P47" s="21">
        <v>0</v>
      </c>
      <c r="Q47" s="24">
        <f t="shared" si="6"/>
        <v>0</v>
      </c>
      <c r="R47" s="21">
        <v>0</v>
      </c>
      <c r="S47" s="21">
        <v>0</v>
      </c>
      <c r="T47" s="24">
        <f t="shared" si="7"/>
        <v>0</v>
      </c>
    </row>
    <row r="48" spans="1:20">
      <c r="A48" s="13" t="s">
        <v>115</v>
      </c>
      <c r="B48" s="15" t="s">
        <v>68</v>
      </c>
      <c r="C48" s="21">
        <f t="shared" si="0"/>
        <v>20</v>
      </c>
      <c r="D48" s="21">
        <f t="shared" si="1"/>
        <v>21</v>
      </c>
      <c r="E48" s="24">
        <f t="shared" si="2"/>
        <v>1</v>
      </c>
      <c r="F48" s="21">
        <v>0</v>
      </c>
      <c r="G48" s="21">
        <v>0</v>
      </c>
      <c r="H48" s="24">
        <f t="shared" si="3"/>
        <v>0</v>
      </c>
      <c r="I48" s="21">
        <v>10</v>
      </c>
      <c r="J48" s="21">
        <v>11</v>
      </c>
      <c r="K48" s="24">
        <f t="shared" si="4"/>
        <v>1</v>
      </c>
      <c r="L48" s="21">
        <v>10</v>
      </c>
      <c r="M48" s="21">
        <v>10</v>
      </c>
      <c r="N48" s="24">
        <f t="shared" si="5"/>
        <v>0</v>
      </c>
      <c r="O48" s="21">
        <v>0</v>
      </c>
      <c r="P48" s="21">
        <v>0</v>
      </c>
      <c r="Q48" s="24">
        <f t="shared" si="6"/>
        <v>0</v>
      </c>
      <c r="R48" s="21">
        <v>0</v>
      </c>
      <c r="S48" s="21">
        <v>0</v>
      </c>
      <c r="T48" s="24">
        <f t="shared" si="7"/>
        <v>0</v>
      </c>
    </row>
    <row r="49" spans="1:20" ht="30">
      <c r="A49" s="13" t="s">
        <v>69</v>
      </c>
      <c r="B49" s="15" t="s">
        <v>70</v>
      </c>
      <c r="C49" s="21">
        <f t="shared" si="0"/>
        <v>2</v>
      </c>
      <c r="D49" s="21">
        <f t="shared" si="1"/>
        <v>0</v>
      </c>
      <c r="E49" s="24">
        <f t="shared" si="2"/>
        <v>-2</v>
      </c>
      <c r="F49" s="21">
        <v>0</v>
      </c>
      <c r="G49" s="21">
        <v>0</v>
      </c>
      <c r="H49" s="24">
        <f t="shared" si="3"/>
        <v>0</v>
      </c>
      <c r="I49" s="21">
        <v>2</v>
      </c>
      <c r="J49" s="21">
        <v>0</v>
      </c>
      <c r="K49" s="24">
        <f t="shared" si="4"/>
        <v>-2</v>
      </c>
      <c r="L49" s="21">
        <v>0</v>
      </c>
      <c r="M49" s="21">
        <v>0</v>
      </c>
      <c r="N49" s="24">
        <f t="shared" si="5"/>
        <v>0</v>
      </c>
      <c r="O49" s="21">
        <v>0</v>
      </c>
      <c r="P49" s="21">
        <v>0</v>
      </c>
      <c r="Q49" s="24">
        <f t="shared" si="6"/>
        <v>0</v>
      </c>
      <c r="R49" s="21">
        <v>0</v>
      </c>
      <c r="S49" s="21">
        <v>0</v>
      </c>
      <c r="T49" s="24">
        <f t="shared" si="7"/>
        <v>0</v>
      </c>
    </row>
    <row r="50" spans="1:20">
      <c r="A50" s="13" t="s">
        <v>72</v>
      </c>
      <c r="B50" s="15" t="s">
        <v>73</v>
      </c>
      <c r="C50" s="21">
        <f t="shared" si="0"/>
        <v>2</v>
      </c>
      <c r="D50" s="21">
        <f t="shared" si="1"/>
        <v>2</v>
      </c>
      <c r="E50" s="24">
        <f t="shared" si="2"/>
        <v>0</v>
      </c>
      <c r="F50" s="21">
        <v>2</v>
      </c>
      <c r="G50" s="21">
        <v>2</v>
      </c>
      <c r="H50" s="24">
        <f t="shared" si="3"/>
        <v>0</v>
      </c>
      <c r="I50" s="21">
        <v>0</v>
      </c>
      <c r="J50" s="21">
        <v>0</v>
      </c>
      <c r="K50" s="24">
        <f t="shared" si="4"/>
        <v>0</v>
      </c>
      <c r="L50" s="21">
        <v>0</v>
      </c>
      <c r="M50" s="21">
        <v>0</v>
      </c>
      <c r="N50" s="24">
        <f t="shared" si="5"/>
        <v>0</v>
      </c>
      <c r="O50" s="21">
        <v>0</v>
      </c>
      <c r="P50" s="21">
        <v>0</v>
      </c>
      <c r="Q50" s="24">
        <f t="shared" si="6"/>
        <v>0</v>
      </c>
      <c r="R50" s="21">
        <v>0</v>
      </c>
      <c r="S50" s="21">
        <v>0</v>
      </c>
      <c r="T50" s="24">
        <f t="shared" si="7"/>
        <v>0</v>
      </c>
    </row>
    <row r="51" spans="1:20">
      <c r="A51" s="13" t="s">
        <v>120</v>
      </c>
      <c r="B51" s="15" t="s">
        <v>121</v>
      </c>
      <c r="C51" s="21">
        <f t="shared" si="0"/>
        <v>4</v>
      </c>
      <c r="D51" s="21">
        <f t="shared" si="1"/>
        <v>5</v>
      </c>
      <c r="E51" s="24">
        <f t="shared" si="2"/>
        <v>1</v>
      </c>
      <c r="F51" s="21">
        <v>0</v>
      </c>
      <c r="G51" s="21">
        <v>0</v>
      </c>
      <c r="H51" s="24">
        <f t="shared" si="3"/>
        <v>0</v>
      </c>
      <c r="I51" s="21">
        <v>4</v>
      </c>
      <c r="J51" s="21">
        <v>5</v>
      </c>
      <c r="K51" s="24">
        <f t="shared" si="4"/>
        <v>1</v>
      </c>
      <c r="L51" s="21">
        <v>0</v>
      </c>
      <c r="M51" s="21">
        <v>0</v>
      </c>
      <c r="N51" s="24">
        <f t="shared" si="5"/>
        <v>0</v>
      </c>
      <c r="O51" s="21">
        <v>0</v>
      </c>
      <c r="P51" s="21">
        <v>0</v>
      </c>
      <c r="Q51" s="24">
        <f t="shared" si="6"/>
        <v>0</v>
      </c>
      <c r="R51" s="21">
        <v>0</v>
      </c>
      <c r="S51" s="21">
        <v>0</v>
      </c>
      <c r="T51" s="24">
        <f t="shared" si="7"/>
        <v>0</v>
      </c>
    </row>
    <row r="52" spans="1:20">
      <c r="A52" s="13" t="s">
        <v>200</v>
      </c>
      <c r="B52" s="15" t="s">
        <v>124</v>
      </c>
      <c r="C52" s="21">
        <f t="shared" si="0"/>
        <v>19</v>
      </c>
      <c r="D52" s="21">
        <f t="shared" si="1"/>
        <v>20</v>
      </c>
      <c r="E52" s="24">
        <f t="shared" si="2"/>
        <v>1</v>
      </c>
      <c r="F52" s="21">
        <v>10</v>
      </c>
      <c r="G52" s="21">
        <v>10</v>
      </c>
      <c r="H52" s="24">
        <f t="shared" si="3"/>
        <v>0</v>
      </c>
      <c r="I52" s="21">
        <v>5</v>
      </c>
      <c r="J52" s="21">
        <v>5</v>
      </c>
      <c r="K52" s="24">
        <f t="shared" si="4"/>
        <v>0</v>
      </c>
      <c r="L52" s="21">
        <v>4</v>
      </c>
      <c r="M52" s="21">
        <v>5</v>
      </c>
      <c r="N52" s="24">
        <f t="shared" si="5"/>
        <v>1</v>
      </c>
      <c r="O52" s="21">
        <v>0</v>
      </c>
      <c r="P52" s="21">
        <v>0</v>
      </c>
      <c r="Q52" s="24">
        <f t="shared" si="6"/>
        <v>0</v>
      </c>
      <c r="R52" s="21">
        <v>0</v>
      </c>
      <c r="S52" s="21">
        <v>0</v>
      </c>
      <c r="T52" s="24">
        <f t="shared" si="7"/>
        <v>0</v>
      </c>
    </row>
    <row r="53" spans="1:20">
      <c r="A53" s="13" t="s">
        <v>123</v>
      </c>
      <c r="B53" s="15" t="s">
        <v>124</v>
      </c>
      <c r="C53" s="21">
        <f t="shared" si="0"/>
        <v>3</v>
      </c>
      <c r="D53" s="21">
        <f t="shared" si="1"/>
        <v>5</v>
      </c>
      <c r="E53" s="24">
        <f t="shared" si="2"/>
        <v>2</v>
      </c>
      <c r="F53" s="21">
        <v>3</v>
      </c>
      <c r="G53" s="21">
        <v>5</v>
      </c>
      <c r="H53" s="24">
        <f t="shared" si="3"/>
        <v>2</v>
      </c>
      <c r="I53" s="21">
        <v>0</v>
      </c>
      <c r="J53" s="21">
        <v>0</v>
      </c>
      <c r="K53" s="24">
        <f t="shared" si="4"/>
        <v>0</v>
      </c>
      <c r="L53" s="21">
        <v>0</v>
      </c>
      <c r="M53" s="21">
        <v>0</v>
      </c>
      <c r="N53" s="24">
        <f t="shared" si="5"/>
        <v>0</v>
      </c>
      <c r="O53" s="21">
        <v>0</v>
      </c>
      <c r="P53" s="21">
        <v>0</v>
      </c>
      <c r="Q53" s="24">
        <f t="shared" si="6"/>
        <v>0</v>
      </c>
      <c r="R53" s="21">
        <v>0</v>
      </c>
      <c r="S53" s="21">
        <v>0</v>
      </c>
      <c r="T53" s="24">
        <f t="shared" si="7"/>
        <v>0</v>
      </c>
    </row>
    <row r="54" spans="1:20">
      <c r="A54" s="13" t="s">
        <v>125</v>
      </c>
      <c r="B54" s="15" t="s">
        <v>126</v>
      </c>
      <c r="C54" s="21">
        <f t="shared" si="0"/>
        <v>11</v>
      </c>
      <c r="D54" s="21">
        <f t="shared" si="1"/>
        <v>10</v>
      </c>
      <c r="E54" s="24">
        <f t="shared" si="2"/>
        <v>-1</v>
      </c>
      <c r="F54" s="21">
        <v>5</v>
      </c>
      <c r="G54" s="21">
        <v>5</v>
      </c>
      <c r="H54" s="24">
        <f t="shared" si="3"/>
        <v>0</v>
      </c>
      <c r="I54" s="21">
        <v>6</v>
      </c>
      <c r="J54" s="21">
        <v>5</v>
      </c>
      <c r="K54" s="24">
        <f t="shared" si="4"/>
        <v>-1</v>
      </c>
      <c r="L54" s="21">
        <v>0</v>
      </c>
      <c r="M54" s="21">
        <v>0</v>
      </c>
      <c r="N54" s="24">
        <f t="shared" si="5"/>
        <v>0</v>
      </c>
      <c r="O54" s="21">
        <v>0</v>
      </c>
      <c r="P54" s="21">
        <v>0</v>
      </c>
      <c r="Q54" s="24">
        <f t="shared" si="6"/>
        <v>0</v>
      </c>
      <c r="R54" s="21">
        <v>0</v>
      </c>
      <c r="S54" s="21">
        <v>0</v>
      </c>
      <c r="T54" s="24">
        <f t="shared" si="7"/>
        <v>0</v>
      </c>
    </row>
    <row r="55" spans="1:20">
      <c r="A55" s="38" t="s">
        <v>127</v>
      </c>
      <c r="B55" s="39"/>
      <c r="C55" s="5">
        <f t="shared" si="0"/>
        <v>78</v>
      </c>
      <c r="D55" s="5">
        <f t="shared" si="1"/>
        <v>80</v>
      </c>
      <c r="E55" s="5">
        <f t="shared" si="2"/>
        <v>2</v>
      </c>
      <c r="F55" s="5">
        <v>20</v>
      </c>
      <c r="G55" s="5">
        <f>SUM(G47:G54)</f>
        <v>22</v>
      </c>
      <c r="H55" s="5">
        <f t="shared" si="3"/>
        <v>2</v>
      </c>
      <c r="I55" s="5">
        <v>37</v>
      </c>
      <c r="J55" s="5">
        <f>SUM(J44:J54)</f>
        <v>36</v>
      </c>
      <c r="K55" s="5">
        <f t="shared" si="4"/>
        <v>-1</v>
      </c>
      <c r="L55" s="5">
        <v>21</v>
      </c>
      <c r="M55" s="5">
        <f>SUM(M47:M54)</f>
        <v>22</v>
      </c>
      <c r="N55" s="5">
        <f t="shared" si="5"/>
        <v>1</v>
      </c>
      <c r="O55" s="5">
        <v>0</v>
      </c>
      <c r="P55" s="5">
        <v>0</v>
      </c>
      <c r="Q55" s="5">
        <f t="shared" si="6"/>
        <v>0</v>
      </c>
      <c r="R55" s="5">
        <v>0</v>
      </c>
      <c r="S55" s="5">
        <v>0</v>
      </c>
      <c r="T55" s="5">
        <f t="shared" si="7"/>
        <v>0</v>
      </c>
    </row>
    <row r="56" spans="1:20">
      <c r="A56" s="13">
        <v>37042</v>
      </c>
      <c r="B56" s="15" t="s">
        <v>128</v>
      </c>
      <c r="C56" s="21">
        <f t="shared" si="0"/>
        <v>95</v>
      </c>
      <c r="D56" s="21">
        <f t="shared" si="1"/>
        <v>162</v>
      </c>
      <c r="E56" s="24">
        <f t="shared" si="2"/>
        <v>67</v>
      </c>
      <c r="F56" s="21">
        <v>18</v>
      </c>
      <c r="G56" s="21">
        <v>20</v>
      </c>
      <c r="H56" s="24">
        <f t="shared" si="3"/>
        <v>2</v>
      </c>
      <c r="I56" s="21">
        <v>10</v>
      </c>
      <c r="J56" s="30">
        <v>0</v>
      </c>
      <c r="K56" s="24">
        <f t="shared" si="4"/>
        <v>-10</v>
      </c>
      <c r="L56" s="21">
        <v>23</v>
      </c>
      <c r="M56" s="21">
        <v>40</v>
      </c>
      <c r="N56" s="24">
        <f t="shared" si="5"/>
        <v>17</v>
      </c>
      <c r="O56" s="21">
        <v>22</v>
      </c>
      <c r="P56" s="21">
        <v>67</v>
      </c>
      <c r="Q56" s="24">
        <f t="shared" si="6"/>
        <v>45</v>
      </c>
      <c r="R56" s="21">
        <v>22</v>
      </c>
      <c r="S56" s="21">
        <v>35</v>
      </c>
      <c r="T56" s="24">
        <f t="shared" si="7"/>
        <v>13</v>
      </c>
    </row>
    <row r="57" spans="1:20">
      <c r="A57" s="13">
        <v>37407</v>
      </c>
      <c r="B57" s="15" t="s">
        <v>129</v>
      </c>
      <c r="C57" s="21">
        <f t="shared" si="0"/>
        <v>58</v>
      </c>
      <c r="D57" s="21">
        <f t="shared" si="1"/>
        <v>97</v>
      </c>
      <c r="E57" s="24">
        <f t="shared" si="2"/>
        <v>39</v>
      </c>
      <c r="F57" s="21">
        <v>12</v>
      </c>
      <c r="G57" s="21">
        <v>12</v>
      </c>
      <c r="H57" s="24">
        <f t="shared" si="3"/>
        <v>0</v>
      </c>
      <c r="I57" s="21">
        <v>7</v>
      </c>
      <c r="J57" s="30">
        <v>0</v>
      </c>
      <c r="K57" s="24">
        <f t="shared" si="4"/>
        <v>-7</v>
      </c>
      <c r="L57" s="21">
        <v>21</v>
      </c>
      <c r="M57" s="21">
        <v>27</v>
      </c>
      <c r="N57" s="24">
        <f t="shared" si="5"/>
        <v>6</v>
      </c>
      <c r="O57" s="21">
        <v>11</v>
      </c>
      <c r="P57" s="21">
        <v>28</v>
      </c>
      <c r="Q57" s="24">
        <f t="shared" si="6"/>
        <v>17</v>
      </c>
      <c r="R57" s="21">
        <v>7</v>
      </c>
      <c r="S57" s="21">
        <v>30</v>
      </c>
      <c r="T57" s="24">
        <f t="shared" si="7"/>
        <v>23</v>
      </c>
    </row>
    <row r="58" spans="1:20">
      <c r="A58" s="13">
        <v>37772</v>
      </c>
      <c r="B58" s="15" t="s">
        <v>130</v>
      </c>
      <c r="C58" s="21">
        <f t="shared" si="0"/>
        <v>10</v>
      </c>
      <c r="D58" s="21">
        <f t="shared" si="1"/>
        <v>11</v>
      </c>
      <c r="E58" s="24">
        <f t="shared" si="2"/>
        <v>1</v>
      </c>
      <c r="F58" s="21">
        <v>3</v>
      </c>
      <c r="G58" s="21">
        <v>3</v>
      </c>
      <c r="H58" s="24">
        <f t="shared" si="3"/>
        <v>0</v>
      </c>
      <c r="I58" s="21">
        <v>2</v>
      </c>
      <c r="J58" s="30">
        <v>0</v>
      </c>
      <c r="K58" s="24">
        <f t="shared" si="4"/>
        <v>-2</v>
      </c>
      <c r="L58" s="21">
        <v>5</v>
      </c>
      <c r="M58" s="21">
        <v>8</v>
      </c>
      <c r="N58" s="24">
        <f t="shared" si="5"/>
        <v>3</v>
      </c>
      <c r="O58" s="21">
        <v>0</v>
      </c>
      <c r="P58" s="21">
        <v>0</v>
      </c>
      <c r="Q58" s="24">
        <f t="shared" si="6"/>
        <v>0</v>
      </c>
      <c r="R58" s="21">
        <v>0</v>
      </c>
      <c r="S58" s="21">
        <v>0</v>
      </c>
      <c r="T58" s="24">
        <f t="shared" si="7"/>
        <v>0</v>
      </c>
    </row>
    <row r="59" spans="1:20">
      <c r="A59" s="13" t="s">
        <v>201</v>
      </c>
      <c r="B59" s="15" t="s">
        <v>202</v>
      </c>
      <c r="C59" s="21">
        <f t="shared" si="0"/>
        <v>2</v>
      </c>
      <c r="D59" s="21">
        <f t="shared" si="1"/>
        <v>2</v>
      </c>
      <c r="E59" s="24">
        <f t="shared" si="2"/>
        <v>0</v>
      </c>
      <c r="F59" s="21">
        <v>2</v>
      </c>
      <c r="G59" s="21">
        <v>2</v>
      </c>
      <c r="H59" s="24">
        <f t="shared" si="3"/>
        <v>0</v>
      </c>
      <c r="I59" s="21">
        <v>0</v>
      </c>
      <c r="J59" s="30">
        <v>0</v>
      </c>
      <c r="K59" s="24">
        <f t="shared" si="4"/>
        <v>0</v>
      </c>
      <c r="L59" s="21">
        <v>0</v>
      </c>
      <c r="M59" s="21">
        <v>0</v>
      </c>
      <c r="N59" s="24">
        <f t="shared" si="5"/>
        <v>0</v>
      </c>
      <c r="O59" s="21">
        <v>0</v>
      </c>
      <c r="P59" s="21">
        <v>0</v>
      </c>
      <c r="Q59" s="24">
        <f t="shared" si="6"/>
        <v>0</v>
      </c>
      <c r="R59" s="21">
        <v>0</v>
      </c>
      <c r="S59" s="21">
        <v>0</v>
      </c>
      <c r="T59" s="24">
        <f t="shared" si="7"/>
        <v>0</v>
      </c>
    </row>
    <row r="60" spans="1:20">
      <c r="A60" s="38" t="s">
        <v>10</v>
      </c>
      <c r="B60" s="39"/>
      <c r="C60" s="5">
        <f t="shared" si="0"/>
        <v>165</v>
      </c>
      <c r="D60" s="5">
        <f t="shared" si="1"/>
        <v>272</v>
      </c>
      <c r="E60" s="5">
        <f t="shared" si="2"/>
        <v>107</v>
      </c>
      <c r="F60" s="5">
        <v>35</v>
      </c>
      <c r="G60" s="5">
        <f>SUM(G56:G59)</f>
        <v>37</v>
      </c>
      <c r="H60" s="5">
        <f t="shared" si="3"/>
        <v>2</v>
      </c>
      <c r="I60" s="5">
        <v>19</v>
      </c>
      <c r="J60" s="5">
        <f>SUM(J56:J59)</f>
        <v>0</v>
      </c>
      <c r="K60" s="5">
        <f t="shared" si="4"/>
        <v>-19</v>
      </c>
      <c r="L60" s="5">
        <v>49</v>
      </c>
      <c r="M60" s="5">
        <f>SUM(M56:M59)</f>
        <v>75</v>
      </c>
      <c r="N60" s="5">
        <f t="shared" si="5"/>
        <v>26</v>
      </c>
      <c r="O60" s="5">
        <v>33</v>
      </c>
      <c r="P60" s="5">
        <f>SUM(P56:P59)</f>
        <v>95</v>
      </c>
      <c r="Q60" s="5">
        <f t="shared" si="6"/>
        <v>62</v>
      </c>
      <c r="R60" s="5">
        <v>29</v>
      </c>
      <c r="S60" s="5">
        <f>SUM(S56:S59)</f>
        <v>65</v>
      </c>
      <c r="T60" s="5">
        <f t="shared" si="7"/>
        <v>36</v>
      </c>
    </row>
    <row r="61" spans="1:20">
      <c r="A61" s="13" t="s">
        <v>84</v>
      </c>
      <c r="B61" s="15" t="s">
        <v>63</v>
      </c>
      <c r="C61" s="21">
        <f t="shared" si="0"/>
        <v>24</v>
      </c>
      <c r="D61" s="21">
        <f t="shared" si="1"/>
        <v>25</v>
      </c>
      <c r="E61" s="24">
        <f t="shared" si="2"/>
        <v>1</v>
      </c>
      <c r="F61" s="21">
        <v>14</v>
      </c>
      <c r="G61" s="21">
        <v>12</v>
      </c>
      <c r="H61" s="24">
        <f t="shared" si="3"/>
        <v>-2</v>
      </c>
      <c r="I61" s="21">
        <v>9</v>
      </c>
      <c r="J61" s="21">
        <v>13</v>
      </c>
      <c r="K61" s="24">
        <f t="shared" si="4"/>
        <v>4</v>
      </c>
      <c r="L61" s="21">
        <v>1</v>
      </c>
      <c r="M61" s="21">
        <v>0</v>
      </c>
      <c r="N61" s="24">
        <f t="shared" si="5"/>
        <v>-1</v>
      </c>
      <c r="O61" s="21">
        <v>0</v>
      </c>
      <c r="P61" s="21">
        <v>0</v>
      </c>
      <c r="Q61" s="24">
        <f t="shared" si="6"/>
        <v>0</v>
      </c>
      <c r="R61" s="21">
        <v>0</v>
      </c>
      <c r="S61" s="21">
        <v>0</v>
      </c>
      <c r="T61" s="24">
        <f t="shared" si="7"/>
        <v>0</v>
      </c>
    </row>
    <row r="62" spans="1:20">
      <c r="A62" s="13" t="s">
        <v>139</v>
      </c>
      <c r="B62" s="15" t="s">
        <v>93</v>
      </c>
      <c r="C62" s="21">
        <f t="shared" si="0"/>
        <v>6</v>
      </c>
      <c r="D62" s="21">
        <f t="shared" si="1"/>
        <v>7</v>
      </c>
      <c r="E62" s="24">
        <f t="shared" si="2"/>
        <v>1</v>
      </c>
      <c r="F62" s="21">
        <v>0</v>
      </c>
      <c r="G62" s="21">
        <v>0</v>
      </c>
      <c r="H62" s="24">
        <f t="shared" si="3"/>
        <v>0</v>
      </c>
      <c r="I62" s="21">
        <v>6</v>
      </c>
      <c r="J62" s="21">
        <v>7</v>
      </c>
      <c r="K62" s="24">
        <f t="shared" si="4"/>
        <v>1</v>
      </c>
      <c r="L62" s="21">
        <v>0</v>
      </c>
      <c r="M62" s="21">
        <v>0</v>
      </c>
      <c r="N62" s="24">
        <f t="shared" si="5"/>
        <v>0</v>
      </c>
      <c r="O62" s="21">
        <v>0</v>
      </c>
      <c r="P62" s="21">
        <v>0</v>
      </c>
      <c r="Q62" s="24">
        <f t="shared" si="6"/>
        <v>0</v>
      </c>
      <c r="R62" s="21">
        <v>0</v>
      </c>
      <c r="S62" s="21">
        <v>0</v>
      </c>
      <c r="T62" s="24">
        <f t="shared" si="7"/>
        <v>0</v>
      </c>
    </row>
    <row r="63" spans="1:20">
      <c r="A63" s="38" t="s">
        <v>11</v>
      </c>
      <c r="B63" s="39"/>
      <c r="C63" s="5">
        <f t="shared" si="0"/>
        <v>30</v>
      </c>
      <c r="D63" s="5">
        <f t="shared" si="1"/>
        <v>32</v>
      </c>
      <c r="E63" s="5">
        <f t="shared" si="2"/>
        <v>2</v>
      </c>
      <c r="F63" s="5">
        <v>14</v>
      </c>
      <c r="G63" s="5">
        <f>SUM(G61:G62)</f>
        <v>12</v>
      </c>
      <c r="H63" s="5">
        <f t="shared" si="3"/>
        <v>-2</v>
      </c>
      <c r="I63" s="5">
        <v>15</v>
      </c>
      <c r="J63" s="5">
        <f>SUM(J61:J62)</f>
        <v>20</v>
      </c>
      <c r="K63" s="5">
        <f t="shared" si="4"/>
        <v>5</v>
      </c>
      <c r="L63" s="5">
        <v>1</v>
      </c>
      <c r="M63" s="5">
        <f>SUM(M61:M62)</f>
        <v>0</v>
      </c>
      <c r="N63" s="5">
        <f t="shared" si="5"/>
        <v>-1</v>
      </c>
      <c r="O63" s="5">
        <v>0</v>
      </c>
      <c r="P63" s="5">
        <f>SUM(P61:P62)</f>
        <v>0</v>
      </c>
      <c r="Q63" s="5">
        <f t="shared" si="6"/>
        <v>0</v>
      </c>
      <c r="R63" s="5">
        <v>0</v>
      </c>
      <c r="S63" s="5">
        <f>SUM(S61:S62)</f>
        <v>0</v>
      </c>
      <c r="T63" s="5">
        <f t="shared" si="7"/>
        <v>0</v>
      </c>
    </row>
    <row r="64" spans="1:20">
      <c r="A64" s="13" t="s">
        <v>203</v>
      </c>
      <c r="B64" s="15" t="s">
        <v>154</v>
      </c>
      <c r="C64" s="21">
        <f t="shared" si="0"/>
        <v>1</v>
      </c>
      <c r="D64" s="21">
        <f t="shared" si="1"/>
        <v>2</v>
      </c>
      <c r="E64" s="24">
        <f t="shared" si="2"/>
        <v>1</v>
      </c>
      <c r="F64" s="21">
        <v>1</v>
      </c>
      <c r="G64" s="21">
        <v>2</v>
      </c>
      <c r="H64" s="24">
        <f t="shared" si="3"/>
        <v>1</v>
      </c>
      <c r="I64" s="21">
        <v>0</v>
      </c>
      <c r="J64" s="21">
        <v>0</v>
      </c>
      <c r="K64" s="24">
        <f t="shared" si="4"/>
        <v>0</v>
      </c>
      <c r="L64" s="21">
        <v>0</v>
      </c>
      <c r="M64" s="21">
        <v>0</v>
      </c>
      <c r="N64" s="24">
        <f t="shared" si="5"/>
        <v>0</v>
      </c>
      <c r="O64" s="21">
        <v>0</v>
      </c>
      <c r="P64" s="21">
        <v>0</v>
      </c>
      <c r="Q64" s="24">
        <f t="shared" si="6"/>
        <v>0</v>
      </c>
      <c r="R64" s="21">
        <v>0</v>
      </c>
      <c r="S64" s="21">
        <v>0</v>
      </c>
      <c r="T64" s="24">
        <f t="shared" si="7"/>
        <v>0</v>
      </c>
    </row>
    <row r="65" spans="1:20" ht="30">
      <c r="A65" s="13" t="s">
        <v>60</v>
      </c>
      <c r="B65" s="15" t="s">
        <v>61</v>
      </c>
      <c r="C65" s="21">
        <f t="shared" si="0"/>
        <v>7</v>
      </c>
      <c r="D65" s="21">
        <f t="shared" si="1"/>
        <v>9</v>
      </c>
      <c r="E65" s="24">
        <f t="shared" si="2"/>
        <v>2</v>
      </c>
      <c r="F65" s="21">
        <v>4</v>
      </c>
      <c r="G65" s="21">
        <v>3</v>
      </c>
      <c r="H65" s="24">
        <f t="shared" si="3"/>
        <v>-1</v>
      </c>
      <c r="I65" s="21">
        <v>3</v>
      </c>
      <c r="J65" s="21">
        <v>5</v>
      </c>
      <c r="K65" s="24">
        <f t="shared" si="4"/>
        <v>2</v>
      </c>
      <c r="L65" s="21">
        <v>0</v>
      </c>
      <c r="M65" s="21">
        <v>1</v>
      </c>
      <c r="N65" s="24">
        <f t="shared" si="5"/>
        <v>1</v>
      </c>
      <c r="O65" s="21">
        <v>0</v>
      </c>
      <c r="P65" s="21">
        <v>0</v>
      </c>
      <c r="Q65" s="24">
        <f t="shared" si="6"/>
        <v>0</v>
      </c>
      <c r="R65" s="21">
        <v>0</v>
      </c>
      <c r="S65" s="21">
        <v>0</v>
      </c>
      <c r="T65" s="24">
        <f t="shared" si="7"/>
        <v>0</v>
      </c>
    </row>
    <row r="66" spans="1:20">
      <c r="A66" s="13" t="s">
        <v>72</v>
      </c>
      <c r="B66" s="15" t="s">
        <v>73</v>
      </c>
      <c r="C66" s="21">
        <f t="shared" si="0"/>
        <v>1</v>
      </c>
      <c r="D66" s="21">
        <f t="shared" si="1"/>
        <v>1</v>
      </c>
      <c r="E66" s="24">
        <f t="shared" si="2"/>
        <v>0</v>
      </c>
      <c r="F66" s="21">
        <v>0</v>
      </c>
      <c r="G66" s="21">
        <v>0</v>
      </c>
      <c r="H66" s="24">
        <f t="shared" si="3"/>
        <v>0</v>
      </c>
      <c r="I66" s="21">
        <v>1</v>
      </c>
      <c r="J66" s="21">
        <v>1</v>
      </c>
      <c r="K66" s="24">
        <f t="shared" si="4"/>
        <v>0</v>
      </c>
      <c r="L66" s="21">
        <v>0</v>
      </c>
      <c r="M66" s="21">
        <v>0</v>
      </c>
      <c r="N66" s="24">
        <f t="shared" si="5"/>
        <v>0</v>
      </c>
      <c r="O66" s="21">
        <v>0</v>
      </c>
      <c r="P66" s="21">
        <v>0</v>
      </c>
      <c r="Q66" s="24">
        <f t="shared" si="6"/>
        <v>0</v>
      </c>
      <c r="R66" s="21">
        <v>0</v>
      </c>
      <c r="S66" s="21">
        <v>0</v>
      </c>
      <c r="T66" s="24">
        <f t="shared" si="7"/>
        <v>0</v>
      </c>
    </row>
    <row r="67" spans="1:20">
      <c r="A67" s="38" t="s">
        <v>13</v>
      </c>
      <c r="B67" s="39"/>
      <c r="C67" s="5">
        <f t="shared" si="0"/>
        <v>9</v>
      </c>
      <c r="D67" s="5">
        <f t="shared" si="1"/>
        <v>12</v>
      </c>
      <c r="E67" s="5">
        <f t="shared" si="2"/>
        <v>3</v>
      </c>
      <c r="F67" s="5">
        <v>5</v>
      </c>
      <c r="G67" s="5">
        <f>SUM(G64:G66)</f>
        <v>5</v>
      </c>
      <c r="H67" s="5">
        <f t="shared" si="3"/>
        <v>0</v>
      </c>
      <c r="I67" s="5">
        <v>4</v>
      </c>
      <c r="J67" s="5">
        <f>SUM(J64:J66)</f>
        <v>6</v>
      </c>
      <c r="K67" s="5">
        <f t="shared" si="4"/>
        <v>2</v>
      </c>
      <c r="L67" s="5">
        <v>0</v>
      </c>
      <c r="M67" s="5">
        <f>SUM(M64:M66)</f>
        <v>1</v>
      </c>
      <c r="N67" s="5">
        <f t="shared" si="5"/>
        <v>1</v>
      </c>
      <c r="O67" s="5">
        <v>0</v>
      </c>
      <c r="P67" s="5">
        <f>SUM(P64:P66)</f>
        <v>0</v>
      </c>
      <c r="Q67" s="5">
        <f t="shared" si="6"/>
        <v>0</v>
      </c>
      <c r="R67" s="5">
        <v>0</v>
      </c>
      <c r="S67" s="5">
        <f>SUM(S64:S66)</f>
        <v>0</v>
      </c>
      <c r="T67" s="5">
        <f t="shared" si="7"/>
        <v>0</v>
      </c>
    </row>
    <row r="68" spans="1:20">
      <c r="A68" s="13">
        <v>37328</v>
      </c>
      <c r="B68" s="15" t="s">
        <v>162</v>
      </c>
      <c r="C68" s="21">
        <f t="shared" si="0"/>
        <v>4</v>
      </c>
      <c r="D68" s="21">
        <f t="shared" si="1"/>
        <v>5</v>
      </c>
      <c r="E68" s="24">
        <f t="shared" si="2"/>
        <v>1</v>
      </c>
      <c r="F68" s="21">
        <v>0</v>
      </c>
      <c r="G68" s="21">
        <v>0</v>
      </c>
      <c r="H68" s="24">
        <f t="shared" si="3"/>
        <v>0</v>
      </c>
      <c r="I68" s="21">
        <v>2</v>
      </c>
      <c r="J68" s="21">
        <v>0</v>
      </c>
      <c r="K68" s="24">
        <f t="shared" si="4"/>
        <v>-2</v>
      </c>
      <c r="L68" s="21">
        <v>2</v>
      </c>
      <c r="M68" s="21">
        <v>5</v>
      </c>
      <c r="N68" s="24">
        <f t="shared" si="5"/>
        <v>3</v>
      </c>
      <c r="O68" s="21">
        <v>0</v>
      </c>
      <c r="P68" s="21">
        <v>0</v>
      </c>
      <c r="Q68" s="24">
        <f t="shared" si="6"/>
        <v>0</v>
      </c>
      <c r="R68" s="21">
        <v>0</v>
      </c>
      <c r="S68" s="21">
        <v>0</v>
      </c>
      <c r="T68" s="24">
        <f t="shared" si="7"/>
        <v>0</v>
      </c>
    </row>
    <row r="69" spans="1:20" ht="30">
      <c r="A69" s="13" t="s">
        <v>60</v>
      </c>
      <c r="B69" s="15" t="s">
        <v>61</v>
      </c>
      <c r="C69" s="21">
        <f t="shared" ref="C69:C78" si="10">F69+I69+L69+O69+R69</f>
        <v>15</v>
      </c>
      <c r="D69" s="21">
        <f t="shared" ref="D69:D77" si="11">G69+J69+M69+P69+S69</f>
        <v>26</v>
      </c>
      <c r="E69" s="24">
        <f t="shared" ref="E69:E76" si="12">D69-C69</f>
        <v>11</v>
      </c>
      <c r="F69" s="21">
        <v>6</v>
      </c>
      <c r="G69" s="21">
        <v>6</v>
      </c>
      <c r="H69" s="24">
        <f t="shared" ref="H69:H78" si="13">G69-F69</f>
        <v>0</v>
      </c>
      <c r="I69" s="21">
        <v>5</v>
      </c>
      <c r="J69" s="21">
        <v>8</v>
      </c>
      <c r="K69" s="24">
        <f t="shared" ref="K69:K78" si="14">J69-I69</f>
        <v>3</v>
      </c>
      <c r="L69" s="21">
        <v>1</v>
      </c>
      <c r="M69" s="21">
        <v>4</v>
      </c>
      <c r="N69" s="24">
        <f t="shared" ref="N69:N78" si="15">M69-L69</f>
        <v>3</v>
      </c>
      <c r="O69" s="21">
        <v>3</v>
      </c>
      <c r="P69" s="21">
        <v>8</v>
      </c>
      <c r="Q69" s="24">
        <f t="shared" ref="Q69:Q77" si="16">P69-O69</f>
        <v>5</v>
      </c>
      <c r="R69" s="21">
        <v>0</v>
      </c>
      <c r="S69" s="21">
        <v>0</v>
      </c>
      <c r="T69" s="24">
        <f t="shared" ref="T69:T78" si="17">S69-R69</f>
        <v>0</v>
      </c>
    </row>
    <row r="70" spans="1:20">
      <c r="A70" s="38" t="s">
        <v>14</v>
      </c>
      <c r="B70" s="39"/>
      <c r="C70" s="5">
        <f t="shared" si="10"/>
        <v>19</v>
      </c>
      <c r="D70" s="5">
        <f t="shared" si="11"/>
        <v>31</v>
      </c>
      <c r="E70" s="5">
        <f t="shared" si="12"/>
        <v>12</v>
      </c>
      <c r="F70" s="5">
        <v>6</v>
      </c>
      <c r="G70" s="5">
        <f>SUM(G68:G69)</f>
        <v>6</v>
      </c>
      <c r="H70" s="5">
        <f t="shared" si="13"/>
        <v>0</v>
      </c>
      <c r="I70" s="5">
        <v>7</v>
      </c>
      <c r="J70" s="5">
        <f>SUM(J68:J69)</f>
        <v>8</v>
      </c>
      <c r="K70" s="5">
        <f t="shared" si="14"/>
        <v>1</v>
      </c>
      <c r="L70" s="5">
        <v>3</v>
      </c>
      <c r="M70" s="5">
        <f>SUM(M68:M69)</f>
        <v>9</v>
      </c>
      <c r="N70" s="5">
        <f t="shared" si="15"/>
        <v>6</v>
      </c>
      <c r="O70" s="5">
        <v>3</v>
      </c>
      <c r="P70" s="5">
        <f>SUM(P67:P69)</f>
        <v>8</v>
      </c>
      <c r="Q70" s="5">
        <f t="shared" si="16"/>
        <v>5</v>
      </c>
      <c r="R70" s="5">
        <v>0</v>
      </c>
      <c r="S70" s="5">
        <f>SUM(S68:S69)</f>
        <v>0</v>
      </c>
      <c r="T70" s="5">
        <f t="shared" si="17"/>
        <v>0</v>
      </c>
    </row>
    <row r="71" spans="1:20">
      <c r="A71" s="13" t="s">
        <v>165</v>
      </c>
      <c r="B71" s="15" t="s">
        <v>166</v>
      </c>
      <c r="C71" s="21">
        <f t="shared" si="10"/>
        <v>17</v>
      </c>
      <c r="D71" s="21">
        <f t="shared" si="11"/>
        <v>2</v>
      </c>
      <c r="E71" s="24">
        <f t="shared" si="12"/>
        <v>-15</v>
      </c>
      <c r="F71" s="21">
        <v>3</v>
      </c>
      <c r="G71" s="21">
        <v>1</v>
      </c>
      <c r="H71" s="24">
        <f t="shared" si="13"/>
        <v>-2</v>
      </c>
      <c r="I71" s="21">
        <v>4</v>
      </c>
      <c r="J71" s="21">
        <v>0</v>
      </c>
      <c r="K71" s="24">
        <f t="shared" si="14"/>
        <v>-4</v>
      </c>
      <c r="L71" s="21">
        <v>10</v>
      </c>
      <c r="M71" s="21">
        <v>1</v>
      </c>
      <c r="N71" s="24">
        <f t="shared" si="15"/>
        <v>-9</v>
      </c>
      <c r="O71" s="21">
        <v>0</v>
      </c>
      <c r="P71" s="21">
        <v>0</v>
      </c>
      <c r="Q71" s="24">
        <f t="shared" si="16"/>
        <v>0</v>
      </c>
      <c r="R71" s="21">
        <v>0</v>
      </c>
      <c r="S71" s="21">
        <v>0</v>
      </c>
      <c r="T71" s="24">
        <f t="shared" si="17"/>
        <v>0</v>
      </c>
    </row>
    <row r="72" spans="1:20">
      <c r="A72" s="13" t="s">
        <v>204</v>
      </c>
      <c r="B72" s="15" t="s">
        <v>40</v>
      </c>
      <c r="C72" s="21">
        <f t="shared" si="10"/>
        <v>8</v>
      </c>
      <c r="D72" s="21">
        <f t="shared" si="11"/>
        <v>0</v>
      </c>
      <c r="E72" s="24">
        <f t="shared" si="12"/>
        <v>-8</v>
      </c>
      <c r="F72" s="21">
        <v>1</v>
      </c>
      <c r="G72" s="21">
        <v>0</v>
      </c>
      <c r="H72" s="24">
        <f t="shared" si="13"/>
        <v>-1</v>
      </c>
      <c r="I72" s="21">
        <v>4</v>
      </c>
      <c r="J72" s="21">
        <v>0</v>
      </c>
      <c r="K72" s="24">
        <f t="shared" si="14"/>
        <v>-4</v>
      </c>
      <c r="L72" s="21">
        <v>3</v>
      </c>
      <c r="M72" s="21">
        <v>0</v>
      </c>
      <c r="N72" s="24">
        <f t="shared" si="15"/>
        <v>-3</v>
      </c>
      <c r="O72" s="21">
        <v>0</v>
      </c>
      <c r="P72" s="21">
        <v>0</v>
      </c>
      <c r="Q72" s="24">
        <f t="shared" si="16"/>
        <v>0</v>
      </c>
      <c r="R72" s="21">
        <v>0</v>
      </c>
      <c r="S72" s="21">
        <v>0</v>
      </c>
      <c r="T72" s="24">
        <f t="shared" si="17"/>
        <v>0</v>
      </c>
    </row>
    <row r="73" spans="1:20">
      <c r="A73" s="13" t="s">
        <v>205</v>
      </c>
      <c r="B73" s="15" t="s">
        <v>168</v>
      </c>
      <c r="C73" s="21">
        <f t="shared" si="10"/>
        <v>1</v>
      </c>
      <c r="D73" s="21">
        <f t="shared" si="11"/>
        <v>0</v>
      </c>
      <c r="E73" s="24">
        <f t="shared" si="12"/>
        <v>-1</v>
      </c>
      <c r="F73" s="21">
        <v>1</v>
      </c>
      <c r="G73" s="21">
        <v>0</v>
      </c>
      <c r="H73" s="24">
        <f t="shared" si="13"/>
        <v>-1</v>
      </c>
      <c r="I73" s="21">
        <v>0</v>
      </c>
      <c r="J73" s="21">
        <v>0</v>
      </c>
      <c r="K73" s="24">
        <f t="shared" si="14"/>
        <v>0</v>
      </c>
      <c r="L73" s="21">
        <v>0</v>
      </c>
      <c r="M73" s="21">
        <v>0</v>
      </c>
      <c r="N73" s="24">
        <f t="shared" si="15"/>
        <v>0</v>
      </c>
      <c r="O73" s="21">
        <v>0</v>
      </c>
      <c r="P73" s="21">
        <v>0</v>
      </c>
      <c r="Q73" s="24">
        <f t="shared" si="16"/>
        <v>0</v>
      </c>
      <c r="R73" s="21">
        <v>0</v>
      </c>
      <c r="S73" s="21">
        <v>0</v>
      </c>
      <c r="T73" s="24">
        <f t="shared" si="17"/>
        <v>0</v>
      </c>
    </row>
    <row r="74" spans="1:20">
      <c r="A74" s="13" t="s">
        <v>177</v>
      </c>
      <c r="B74" s="15" t="s">
        <v>178</v>
      </c>
      <c r="C74" s="21">
        <f t="shared" si="10"/>
        <v>2</v>
      </c>
      <c r="D74" s="21">
        <f t="shared" si="11"/>
        <v>0</v>
      </c>
      <c r="E74" s="24">
        <f t="shared" si="12"/>
        <v>-2</v>
      </c>
      <c r="F74" s="21">
        <v>1</v>
      </c>
      <c r="G74" s="21">
        <v>0</v>
      </c>
      <c r="H74" s="24">
        <f t="shared" si="13"/>
        <v>-1</v>
      </c>
      <c r="I74" s="21">
        <v>1</v>
      </c>
      <c r="J74" s="21">
        <v>0</v>
      </c>
      <c r="K74" s="24">
        <f t="shared" si="14"/>
        <v>-1</v>
      </c>
      <c r="L74" s="21">
        <v>0</v>
      </c>
      <c r="M74" s="21">
        <v>0</v>
      </c>
      <c r="N74" s="24">
        <f t="shared" si="15"/>
        <v>0</v>
      </c>
      <c r="O74" s="21">
        <v>0</v>
      </c>
      <c r="P74" s="21">
        <v>0</v>
      </c>
      <c r="Q74" s="24">
        <f t="shared" si="16"/>
        <v>0</v>
      </c>
      <c r="R74" s="21">
        <v>0</v>
      </c>
      <c r="S74" s="21">
        <v>0</v>
      </c>
      <c r="T74" s="24">
        <f t="shared" si="17"/>
        <v>0</v>
      </c>
    </row>
    <row r="75" spans="1:20">
      <c r="A75" s="38" t="s">
        <v>15</v>
      </c>
      <c r="B75" s="39"/>
      <c r="C75" s="5">
        <f t="shared" si="10"/>
        <v>28</v>
      </c>
      <c r="D75" s="5">
        <f t="shared" si="11"/>
        <v>2</v>
      </c>
      <c r="E75" s="5">
        <f t="shared" si="12"/>
        <v>-26</v>
      </c>
      <c r="F75" s="5">
        <v>6</v>
      </c>
      <c r="G75" s="5">
        <f>SUM(G71:G74)</f>
        <v>1</v>
      </c>
      <c r="H75" s="5">
        <f t="shared" si="13"/>
        <v>-5</v>
      </c>
      <c r="I75" s="5">
        <v>9</v>
      </c>
      <c r="J75" s="5">
        <f>SUM(J71:J74)</f>
        <v>0</v>
      </c>
      <c r="K75" s="5">
        <f t="shared" si="14"/>
        <v>-9</v>
      </c>
      <c r="L75" s="5">
        <v>13</v>
      </c>
      <c r="M75" s="5">
        <f>SUM(M71:M74)</f>
        <v>1</v>
      </c>
      <c r="N75" s="5">
        <f t="shared" si="15"/>
        <v>-12</v>
      </c>
      <c r="O75" s="5">
        <v>0</v>
      </c>
      <c r="P75" s="5">
        <f>SUM(P71:P74)</f>
        <v>0</v>
      </c>
      <c r="Q75" s="5">
        <f t="shared" si="16"/>
        <v>0</v>
      </c>
      <c r="R75" s="5">
        <v>0</v>
      </c>
      <c r="S75" s="5">
        <f>SUM(S71:S74)</f>
        <v>0</v>
      </c>
      <c r="T75" s="5">
        <f t="shared" si="17"/>
        <v>0</v>
      </c>
    </row>
    <row r="76" spans="1:20">
      <c r="A76" s="13" t="s">
        <v>181</v>
      </c>
      <c r="B76" s="15" t="s">
        <v>182</v>
      </c>
      <c r="C76" s="21">
        <f t="shared" si="10"/>
        <v>16</v>
      </c>
      <c r="D76" s="21">
        <f t="shared" si="11"/>
        <v>0</v>
      </c>
      <c r="E76" s="24">
        <f t="shared" si="12"/>
        <v>-16</v>
      </c>
      <c r="F76" s="21">
        <v>1</v>
      </c>
      <c r="G76" s="21">
        <v>0</v>
      </c>
      <c r="H76" s="24">
        <f t="shared" si="13"/>
        <v>-1</v>
      </c>
      <c r="I76" s="21">
        <v>11</v>
      </c>
      <c r="J76" s="21">
        <v>0</v>
      </c>
      <c r="K76" s="24">
        <f t="shared" si="14"/>
        <v>-11</v>
      </c>
      <c r="L76" s="21">
        <v>4</v>
      </c>
      <c r="M76" s="21">
        <v>0</v>
      </c>
      <c r="N76" s="24">
        <f t="shared" si="15"/>
        <v>-4</v>
      </c>
      <c r="O76" s="21">
        <v>0</v>
      </c>
      <c r="P76" s="21">
        <v>0</v>
      </c>
      <c r="Q76" s="24">
        <f t="shared" si="16"/>
        <v>0</v>
      </c>
      <c r="R76" s="21">
        <v>0</v>
      </c>
      <c r="S76" s="21">
        <v>0</v>
      </c>
      <c r="T76" s="24">
        <f t="shared" si="17"/>
        <v>0</v>
      </c>
    </row>
    <row r="77" spans="1:20">
      <c r="A77" s="38" t="s">
        <v>16</v>
      </c>
      <c r="B77" s="39"/>
      <c r="C77" s="5">
        <f t="shared" si="10"/>
        <v>16</v>
      </c>
      <c r="D77" s="5">
        <f t="shared" si="11"/>
        <v>0</v>
      </c>
      <c r="E77" s="5">
        <f>D77-C77</f>
        <v>-16</v>
      </c>
      <c r="F77" s="5">
        <v>1</v>
      </c>
      <c r="G77" s="5">
        <f>SUM(G76)</f>
        <v>0</v>
      </c>
      <c r="H77" s="5">
        <f t="shared" si="13"/>
        <v>-1</v>
      </c>
      <c r="I77" s="5">
        <v>11</v>
      </c>
      <c r="J77" s="5">
        <f>SUM(J76)</f>
        <v>0</v>
      </c>
      <c r="K77" s="5">
        <f t="shared" si="14"/>
        <v>-11</v>
      </c>
      <c r="L77" s="5">
        <v>4</v>
      </c>
      <c r="M77" s="5">
        <f>SUM(M76)</f>
        <v>0</v>
      </c>
      <c r="N77" s="5">
        <f t="shared" si="15"/>
        <v>-4</v>
      </c>
      <c r="O77" s="5">
        <v>0</v>
      </c>
      <c r="P77" s="5">
        <f>SUM(P76)</f>
        <v>0</v>
      </c>
      <c r="Q77" s="5">
        <f t="shared" si="16"/>
        <v>0</v>
      </c>
      <c r="R77" s="5">
        <v>0</v>
      </c>
      <c r="S77" s="5">
        <f>SUM(S76)</f>
        <v>0</v>
      </c>
      <c r="T77" s="5">
        <f t="shared" si="17"/>
        <v>0</v>
      </c>
    </row>
    <row r="78" spans="1:20">
      <c r="A78" s="38" t="s">
        <v>17</v>
      </c>
      <c r="B78" s="39"/>
      <c r="C78" s="5">
        <f t="shared" si="10"/>
        <v>530</v>
      </c>
      <c r="D78" s="5">
        <f>SUM(D77+D75+D70+D67+D63+D60+D55+D46+D41+D39+D34+D30+D26+D22+D16+D14+D12)</f>
        <v>648</v>
      </c>
      <c r="E78" s="5">
        <f>D78-C78</f>
        <v>118</v>
      </c>
      <c r="F78" s="5">
        <f>SUM(F77+F75+F70+F67+F63+F60+F55+F46+F41+F39+F34+F30+F26+F22+F16+F14+F12)</f>
        <v>211</v>
      </c>
      <c r="G78" s="5">
        <f>SUM(G77+G75+G70+G67+G63+G60+G55+G46+G41+G39+G34+G30+G26+G22+G16+G14+G12)</f>
        <v>206</v>
      </c>
      <c r="H78" s="5">
        <f t="shared" si="13"/>
        <v>-5</v>
      </c>
      <c r="I78" s="5">
        <f>SUM(I77+I75+I70+I67+I63+I60+I55+I46+I41+I39+I34+I30+I26+I22+I16+I14+I12)</f>
        <v>132</v>
      </c>
      <c r="J78" s="5">
        <f>SUM(J77+J75+J70+J67+J63+J60+J55+J46+J41+J39+J34+J30+J26+J22+J16+J14+J12)</f>
        <v>117</v>
      </c>
      <c r="K78" s="5">
        <f t="shared" si="14"/>
        <v>-15</v>
      </c>
      <c r="L78" s="5">
        <f>SUM(L77+L75+L70+L67+L63+L60+L55+L46+L41+L39+L34+L30+L26+L22+L16+L14+L12)</f>
        <v>111</v>
      </c>
      <c r="M78" s="5">
        <f>SUM(M77+M75+M70+M67+M63+M60+M55+M46+M41+M39+M34+M30+M26+M22+M16+M14+M12)</f>
        <v>135</v>
      </c>
      <c r="N78" s="5">
        <f t="shared" si="15"/>
        <v>24</v>
      </c>
      <c r="O78" s="5">
        <f>SUM(O77+O75+O70+O67+O63+O60+O55+O46+O41+O39+O34+O30+O26+O22+O16+O14+O12)</f>
        <v>44</v>
      </c>
      <c r="P78" s="5">
        <f>SUM(P77+P75+P70+P67+P63+P60+P55+P46+P41+P39+P34+P30+P26+P22+P16+P14+P12)</f>
        <v>125</v>
      </c>
      <c r="Q78" s="5">
        <f>P78-O78</f>
        <v>81</v>
      </c>
      <c r="R78" s="5">
        <f>SUM(R77+R75+R70+R67+R63+R60+R55+R46+R41+R39+R34+R30+R26+R22+R16+R14+R12)</f>
        <v>32</v>
      </c>
      <c r="S78" s="5">
        <f>SUM(S77+S75+S70+S67+S63+S60+S55+S46+S41+S39+S34+S30+S26+S22+S16+S14+S12)</f>
        <v>65</v>
      </c>
      <c r="T78" s="5">
        <f t="shared" si="17"/>
        <v>33</v>
      </c>
    </row>
  </sheetData>
  <mergeCells count="27">
    <mergeCell ref="A70:B70"/>
    <mergeCell ref="A75:B75"/>
    <mergeCell ref="A77:B77"/>
    <mergeCell ref="A78:B78"/>
    <mergeCell ref="A46:B46"/>
    <mergeCell ref="A55:B55"/>
    <mergeCell ref="A60:B60"/>
    <mergeCell ref="A63:B63"/>
    <mergeCell ref="A67:B67"/>
    <mergeCell ref="A30:B30"/>
    <mergeCell ref="A34:B34"/>
    <mergeCell ref="A39:B39"/>
    <mergeCell ref="A41:B41"/>
    <mergeCell ref="A12:B12"/>
    <mergeCell ref="A14:B14"/>
    <mergeCell ref="A16:B16"/>
    <mergeCell ref="A22:B22"/>
    <mergeCell ref="A26:B26"/>
    <mergeCell ref="A2:A3"/>
    <mergeCell ref="B2:B3"/>
    <mergeCell ref="A1:T1"/>
    <mergeCell ref="C2:E2"/>
    <mergeCell ref="F2:H2"/>
    <mergeCell ref="I2:K2"/>
    <mergeCell ref="L2:N2"/>
    <mergeCell ref="O2:Q2"/>
    <mergeCell ref="R2:T2"/>
  </mergeCells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4" sqref="A14"/>
    </sheetView>
  </sheetViews>
  <sheetFormatPr defaultRowHeight="15"/>
  <cols>
    <col min="1" max="1" width="61.42578125" customWidth="1"/>
    <col min="2" max="10" width="4.5703125" style="27" customWidth="1"/>
    <col min="11" max="11" width="5.140625" customWidth="1"/>
  </cols>
  <sheetData>
    <row r="1" spans="1:10" ht="15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8" t="s">
        <v>216</v>
      </c>
      <c r="B2" s="40" t="s">
        <v>20</v>
      </c>
      <c r="C2" s="40"/>
      <c r="D2" s="40"/>
      <c r="E2" s="40" t="s">
        <v>206</v>
      </c>
      <c r="F2" s="40"/>
      <c r="G2" s="40"/>
      <c r="H2" s="40" t="s">
        <v>207</v>
      </c>
      <c r="I2" s="40"/>
      <c r="J2" s="40"/>
    </row>
    <row r="3" spans="1:10" ht="201.75" customHeight="1">
      <c r="A3" s="48"/>
      <c r="B3" s="1" t="s">
        <v>26</v>
      </c>
      <c r="C3" s="2" t="s">
        <v>215</v>
      </c>
      <c r="D3" s="3" t="s">
        <v>27</v>
      </c>
      <c r="E3" s="1" t="s">
        <v>26</v>
      </c>
      <c r="F3" s="2" t="s">
        <v>28</v>
      </c>
      <c r="G3" s="3" t="s">
        <v>27</v>
      </c>
      <c r="H3" s="1" t="s">
        <v>26</v>
      </c>
      <c r="I3" s="2" t="s">
        <v>29</v>
      </c>
      <c r="J3" s="3" t="s">
        <v>27</v>
      </c>
    </row>
    <row r="4" spans="1:10">
      <c r="A4" s="32" t="s">
        <v>208</v>
      </c>
      <c r="B4" s="21">
        <f>E4+H4</f>
        <v>74</v>
      </c>
      <c r="C4" s="21">
        <f>F4+I4</f>
        <v>65</v>
      </c>
      <c r="D4" s="24">
        <f>C4-B4</f>
        <v>-9</v>
      </c>
      <c r="E4" s="21">
        <v>28</v>
      </c>
      <c r="F4" s="7">
        <v>25</v>
      </c>
      <c r="G4" s="24">
        <f>F4-E4</f>
        <v>-3</v>
      </c>
      <c r="H4" s="21">
        <v>46</v>
      </c>
      <c r="I4" s="21">
        <v>40</v>
      </c>
      <c r="J4" s="24">
        <f>I4-H4</f>
        <v>-6</v>
      </c>
    </row>
    <row r="5" spans="1:10">
      <c r="A5" s="32" t="s">
        <v>209</v>
      </c>
      <c r="B5" s="21">
        <f t="shared" ref="B5:B9" si="0">E5+H5</f>
        <v>24</v>
      </c>
      <c r="C5" s="21">
        <f t="shared" ref="C5:C9" si="1">F5+I5</f>
        <v>25</v>
      </c>
      <c r="D5" s="24">
        <f t="shared" ref="D5:D10" si="2">C5-B5</f>
        <v>1</v>
      </c>
      <c r="E5" s="21">
        <v>0</v>
      </c>
      <c r="F5" s="7">
        <v>0</v>
      </c>
      <c r="G5" s="24">
        <f t="shared" ref="G5:G10" si="3">F5-E5</f>
        <v>0</v>
      </c>
      <c r="H5" s="21">
        <v>24</v>
      </c>
      <c r="I5" s="21">
        <v>25</v>
      </c>
      <c r="J5" s="24">
        <f t="shared" ref="J5:J10" si="4">I5-H5</f>
        <v>1</v>
      </c>
    </row>
    <row r="6" spans="1:10">
      <c r="A6" s="32" t="s">
        <v>210</v>
      </c>
      <c r="B6" s="21">
        <f t="shared" si="0"/>
        <v>37</v>
      </c>
      <c r="C6" s="21">
        <f t="shared" si="1"/>
        <v>50</v>
      </c>
      <c r="D6" s="24">
        <f t="shared" si="2"/>
        <v>13</v>
      </c>
      <c r="E6" s="21">
        <v>21</v>
      </c>
      <c r="F6" s="7">
        <v>25</v>
      </c>
      <c r="G6" s="24">
        <f t="shared" si="3"/>
        <v>4</v>
      </c>
      <c r="H6" s="21">
        <v>16</v>
      </c>
      <c r="I6" s="21">
        <v>25</v>
      </c>
      <c r="J6" s="24">
        <f t="shared" si="4"/>
        <v>9</v>
      </c>
    </row>
    <row r="7" spans="1:10">
      <c r="A7" s="32" t="s">
        <v>211</v>
      </c>
      <c r="B7" s="21">
        <f t="shared" si="0"/>
        <v>46</v>
      </c>
      <c r="C7" s="21">
        <f t="shared" si="1"/>
        <v>50</v>
      </c>
      <c r="D7" s="24">
        <f t="shared" si="2"/>
        <v>4</v>
      </c>
      <c r="E7" s="21">
        <v>22</v>
      </c>
      <c r="F7" s="7">
        <v>25</v>
      </c>
      <c r="G7" s="24">
        <f t="shared" si="3"/>
        <v>3</v>
      </c>
      <c r="H7" s="21">
        <v>24</v>
      </c>
      <c r="I7" s="21">
        <v>25</v>
      </c>
      <c r="J7" s="24">
        <f t="shared" si="4"/>
        <v>1</v>
      </c>
    </row>
    <row r="8" spans="1:10">
      <c r="A8" s="32" t="s">
        <v>212</v>
      </c>
      <c r="B8" s="21">
        <f t="shared" si="0"/>
        <v>0</v>
      </c>
      <c r="C8" s="21">
        <f t="shared" si="1"/>
        <v>0</v>
      </c>
      <c r="D8" s="24">
        <f t="shared" si="2"/>
        <v>0</v>
      </c>
      <c r="E8" s="21">
        <v>0</v>
      </c>
      <c r="F8" s="7">
        <v>0</v>
      </c>
      <c r="G8" s="24">
        <f t="shared" si="3"/>
        <v>0</v>
      </c>
      <c r="H8" s="21">
        <v>0</v>
      </c>
      <c r="I8" s="21">
        <v>0</v>
      </c>
      <c r="J8" s="24">
        <f t="shared" si="4"/>
        <v>0</v>
      </c>
    </row>
    <row r="9" spans="1:10">
      <c r="A9" s="32" t="s">
        <v>213</v>
      </c>
      <c r="B9" s="21">
        <f t="shared" si="0"/>
        <v>41</v>
      </c>
      <c r="C9" s="21">
        <f t="shared" si="1"/>
        <v>50</v>
      </c>
      <c r="D9" s="24">
        <f t="shared" si="2"/>
        <v>9</v>
      </c>
      <c r="E9" s="21">
        <v>24</v>
      </c>
      <c r="F9" s="21">
        <v>25</v>
      </c>
      <c r="G9" s="24">
        <f t="shared" si="3"/>
        <v>1</v>
      </c>
      <c r="H9" s="21">
        <v>17</v>
      </c>
      <c r="I9" s="21">
        <v>25</v>
      </c>
      <c r="J9" s="24">
        <f t="shared" si="4"/>
        <v>8</v>
      </c>
    </row>
    <row r="10" spans="1:10">
      <c r="A10" s="33" t="s">
        <v>17</v>
      </c>
      <c r="B10" s="5">
        <f>SUM(B4:B9)</f>
        <v>222</v>
      </c>
      <c r="C10" s="5">
        <f>SUM(C4:C9)</f>
        <v>240</v>
      </c>
      <c r="D10" s="5">
        <f t="shared" si="2"/>
        <v>18</v>
      </c>
      <c r="E10" s="5">
        <v>96</v>
      </c>
      <c r="F10" s="5">
        <f>SUM(F4:F9)</f>
        <v>100</v>
      </c>
      <c r="G10" s="5">
        <f t="shared" si="3"/>
        <v>4</v>
      </c>
      <c r="H10" s="5">
        <v>128</v>
      </c>
      <c r="I10" s="5">
        <f>SUM(I4:I9)</f>
        <v>140</v>
      </c>
      <c r="J10" s="5">
        <f t="shared" si="4"/>
        <v>12</v>
      </c>
    </row>
    <row r="14" spans="1:10">
      <c r="A14" s="34"/>
      <c r="B14" s="34"/>
      <c r="C14" s="34"/>
      <c r="D14" s="34"/>
    </row>
  </sheetData>
  <mergeCells count="5">
    <mergeCell ref="A2:A3"/>
    <mergeCell ref="B2:D2"/>
    <mergeCell ref="E2:G2"/>
    <mergeCell ref="H2:J2"/>
    <mergeCell ref="A1:J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рф</vt:lpstr>
      <vt:lpstr>зо</vt:lpstr>
      <vt:lpstr>рся</vt:lpstr>
      <vt:lpstr>спо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2017-08-28T09:40:01Z</cp:lastPrinted>
  <dcterms:created xsi:type="dcterms:W3CDTF">2017-08-10T03:34:18Z</dcterms:created>
  <dcterms:modified xsi:type="dcterms:W3CDTF">2017-08-28T09:40:32Z</dcterms:modified>
</cp:coreProperties>
</file>